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 " sheetId="6" r:id="rId1"/>
  </sheets>
  <definedNames>
    <definedName name="_xlnm.Print_Titles" localSheetId="0">'Приложение 1 '!$26:$26</definedName>
    <definedName name="_xlnm.Print_Area" localSheetId="0">'Приложение 1 '!$A$1:$AK$140</definedName>
  </definedNames>
  <calcPr calcId="145621"/>
</workbook>
</file>

<file path=xl/calcChain.xml><?xml version="1.0" encoding="utf-8"?>
<calcChain xmlns="http://schemas.openxmlformats.org/spreadsheetml/2006/main">
  <c r="AE95" i="6" l="1"/>
  <c r="AJ123" i="6"/>
  <c r="AJ122" i="6"/>
  <c r="AE104" i="6"/>
  <c r="AE103" i="6" s="1"/>
  <c r="AJ103" i="6" s="1"/>
  <c r="AJ125" i="6"/>
  <c r="AD95" i="6"/>
  <c r="AJ92" i="6"/>
  <c r="AJ87" i="6"/>
  <c r="AE73" i="6"/>
  <c r="AJ91" i="6" l="1"/>
  <c r="AD73" i="6"/>
  <c r="AD104" i="6" l="1"/>
  <c r="AJ104" i="6" s="1"/>
  <c r="AJ124" i="6"/>
  <c r="AF73" i="6" l="1"/>
  <c r="AG73" i="6"/>
  <c r="AH73" i="6"/>
  <c r="AI73" i="6"/>
  <c r="AJ74" i="6"/>
  <c r="AJ79" i="6"/>
  <c r="AJ85" i="6"/>
  <c r="AJ83" i="6"/>
  <c r="AJ73" i="6" l="1"/>
  <c r="AJ80" i="6"/>
  <c r="AD36" i="6"/>
  <c r="AJ55" i="6"/>
  <c r="AE57" i="6" l="1"/>
  <c r="AF57" i="6"/>
  <c r="AG57" i="6"/>
  <c r="AH57" i="6"/>
  <c r="AI57" i="6"/>
  <c r="AD57" i="6"/>
  <c r="AE36" i="6"/>
  <c r="AF36" i="6"/>
  <c r="AG36" i="6"/>
  <c r="AH36" i="6"/>
  <c r="AI36" i="6"/>
  <c r="AF95" i="6"/>
  <c r="AG95" i="6"/>
  <c r="AH95" i="6"/>
  <c r="AI95" i="6"/>
  <c r="AJ78" i="6"/>
  <c r="AJ76" i="6"/>
  <c r="AJ41" i="6"/>
  <c r="AJ53" i="6"/>
  <c r="AJ57" i="6" l="1"/>
  <c r="AF114" i="6"/>
  <c r="AG114" i="6" s="1"/>
  <c r="AH114" i="6" s="1"/>
  <c r="AI114" i="6" s="1"/>
  <c r="AJ114" i="6" s="1"/>
  <c r="AF115" i="6"/>
  <c r="AG115" i="6" s="1"/>
  <c r="AH115" i="6" s="1"/>
  <c r="AI115" i="6" s="1"/>
  <c r="AJ115" i="6" s="1"/>
  <c r="AF113" i="6"/>
  <c r="AG113" i="6" s="1"/>
  <c r="AH113" i="6" s="1"/>
  <c r="AI113" i="6" s="1"/>
  <c r="AJ113" i="6" s="1"/>
  <c r="AJ67" i="6"/>
  <c r="AJ47" i="6"/>
  <c r="AJ43" i="6"/>
  <c r="AJ99" i="6"/>
  <c r="AJ97" i="6"/>
  <c r="AD35" i="6" l="1"/>
  <c r="AF35" i="6"/>
  <c r="AG35" i="6"/>
  <c r="AI72" i="6"/>
  <c r="AE72" i="6"/>
  <c r="AH72" i="6"/>
  <c r="AG72" i="6"/>
  <c r="AF72" i="6"/>
  <c r="AJ95" i="6"/>
  <c r="AE35" i="6"/>
  <c r="AJ49" i="6"/>
  <c r="AF27" i="6" l="1"/>
  <c r="AE27" i="6"/>
  <c r="AG27" i="6"/>
  <c r="AJ61" i="6"/>
  <c r="AI35" i="6"/>
  <c r="AI27" i="6" s="1"/>
  <c r="AH35" i="6"/>
  <c r="AH27" i="6" s="1"/>
  <c r="AJ35" i="6" l="1"/>
  <c r="AJ36" i="6"/>
  <c r="AD72" i="6" l="1"/>
  <c r="AJ72" i="6" l="1"/>
  <c r="AD27" i="6"/>
  <c r="AJ27" i="6" s="1"/>
</calcChain>
</file>

<file path=xl/sharedStrings.xml><?xml version="1.0" encoding="utf-8"?>
<sst xmlns="http://schemas.openxmlformats.org/spreadsheetml/2006/main" count="640" uniqueCount="185">
  <si>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</si>
  <si>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</si>
  <si>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</si>
  <si>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</si>
  <si>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</si>
  <si>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</si>
  <si>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</si>
  <si>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</si>
  <si>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</si>
  <si>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</si>
  <si>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</si>
  <si>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</si>
  <si>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</si>
  <si>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</si>
  <si>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</si>
  <si>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</si>
  <si>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</si>
  <si>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</si>
  <si>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</si>
  <si>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</si>
  <si>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</si>
  <si>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</si>
  <si>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</si>
  <si>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</si>
  <si>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</si>
  <si>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</si>
  <si>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</si>
  <si>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</si>
  <si>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</si>
  <si>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</si>
  <si>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</si>
  <si>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</si>
  <si>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</si>
  <si>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</si>
  <si>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</si>
  <si>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</si>
  <si>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</si>
  <si>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</si>
  <si>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</si>
  <si>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</si>
  <si>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</si>
  <si>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</si>
  <si>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</si>
  <si>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</si>
  <si>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</si>
  <si>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</si>
  <si>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</si>
  <si>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</si>
  <si>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</si>
  <si>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</si>
  <si>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</si>
  <si>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</si>
  <si>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</si>
  <si>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</si>
  <si>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</si>
  <si>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</si>
  <si>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</si>
  <si>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</si>
  <si>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Т.И. Булыженкова</t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</si>
  <si>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</si>
  <si>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</si>
  <si>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</si>
  <si>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</si>
  <si>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</si>
  <si>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</si>
  <si>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</si>
  <si>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</si>
  <si>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</si>
  <si>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</si>
  <si>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</si>
  <si>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</si>
  <si>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</si>
  <si>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</si>
  <si>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</si>
  <si>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</si>
  <si>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t>И.о. начальника департамента ЖКХ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</si>
  <si>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</si>
  <si>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</si>
  <si>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</si>
  <si>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</si>
  <si>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</si>
  <si>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</si>
  <si>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</si>
  <si>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</si>
  <si>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</si>
  <si>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</si>
  <si>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</si>
  <si>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</si>
  <si>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</si>
  <si>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</si>
  <si>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</si>
  <si>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</si>
  <si>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</si>
  <si>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</si>
  <si>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</si>
  <si>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</si>
  <si>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</si>
  <si>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</si>
  <si>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</si>
  <si>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</si>
  <si>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</si>
  <si>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</si>
  <si>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</si>
  <si>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</si>
  <si>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</si>
  <si>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</si>
  <si>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</si>
  <si>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</si>
  <si>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</si>
  <si>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</si>
  <si>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</si>
  <si>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</si>
  <si>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</si>
  <si>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</si>
  <si>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</si>
  <si>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</si>
  <si>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</si>
  <si>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</si>
  <si>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</si>
  <si>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</si>
  <si>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</si>
  <si>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</si>
  <si>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</si>
  <si>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</si>
  <si>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</si>
  <si>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</si>
  <si>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</si>
  <si>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1.04 </t>
    </r>
    <r>
      <rPr>
        <sz val="10"/>
        <rFont val="Times New Roman"/>
        <family val="1"/>
        <charset val="204"/>
      </rPr>
      <t>«Наружное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</si>
  <si>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наружного освещения на набережной Афанасия Никитина и прилегающей прибрежной территории реки Волга в городе Твери»«</t>
    </r>
  </si>
  <si>
    <r>
      <t xml:space="preserve">Мероприятие 1.05 </t>
    </r>
    <r>
      <rPr>
        <sz val="10"/>
        <rFont val="Times New Roman"/>
        <family val="1"/>
        <charset val="204"/>
      </rPr>
      <t>«Строительство инженерной инфраструктуры в поселке Никифоровское под комплексную жилищную застройку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</si>
  <si>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«Обеспеченность поселка Никифоровское (территории под жилищную застройку) инженерной инфраструктурой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</si>
  <si>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</si>
  <si>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</si>
  <si>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</si>
  <si>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</si>
  <si>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</si>
  <si>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</si>
  <si>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</si>
  <si>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</si>
  <si>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</si>
  <si>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</si>
  <si>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</si>
  <si>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</si>
  <si>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</si>
  <si>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</si>
  <si>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</si>
  <si>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</si>
  <si>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</si>
  <si>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</si>
  <si>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</si>
  <si>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</si>
  <si>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</si>
  <si>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</si>
  <si>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</si>
  <si>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</si>
  <si>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</si>
  <si>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</si>
  <si>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</si>
  <si>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</si>
  <si>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</si>
  <si>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«Тверьэнергогаз»,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</si>
  <si>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</si>
  <si>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</si>
  <si>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</si>
  <si>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</si>
  <si>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 в 2015 году»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</si>
  <si>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</si>
  <si>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</si>
  <si>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</si>
  <si>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</si>
  <si>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</si>
  <si>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</si>
  <si>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</si>
  <si>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</si>
  <si>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</si>
  <si>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</si>
  <si>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</si>
  <si>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</si>
  <si>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</si>
  <si>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</si>
  <si>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t>Приложение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</si>
  <si>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</si>
  <si>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</si>
  <si>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</si>
  <si>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t>« 29 » марта 2016 № 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</si>
</sst>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2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vertical="top" wrapText="1"/>
    </xf>
    <xf numFmtId="166" fontId="12" fillId="0" borderId="0" xfId="0" applyNumberFormat="1" applyFont="1" applyFill="1" applyAlignment="1"/>
    <xf numFmtId="166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/>
    <xf numFmtId="166" fontId="5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justify" vertical="top" wrapText="1"/>
    </xf>
    <xf numFmtId="166" fontId="6" fillId="0" borderId="0" xfId="0" applyNumberFormat="1" applyFont="1" applyFill="1" applyBorder="1" applyAlignment="1">
      <alignment horizontal="left" vertical="top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12" fillId="0" borderId="0" xfId="0" applyNumberFormat="1" applyFont="1" applyFill="1" applyAlignment="1">
      <alignment horizontal="right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1" fontId="13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45"/>
  <sheetViews>
    <sheetView tabSelected="1" view="pageBreakPreview" zoomScale="90" zoomScaleSheetLayoutView="9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1.42578125" style="27" customWidth="1"/>
    <col min="31" max="31" width="10" style="27" customWidth="1"/>
    <col min="32" max="32" width="10.42578125" style="27" customWidth="1"/>
    <col min="33" max="33" width="10.5703125" style="28" customWidth="1"/>
    <col min="34" max="34" width="10.42578125" style="28" customWidth="1"/>
    <col min="35" max="35" width="10.285156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180</v>
      </c>
    </row>
    <row r="2" spans="1:37" ht="15.75" x14ac:dyDescent="0.25">
      <c r="AJ2" s="10"/>
      <c r="AK2" s="22" t="s">
        <v>62</v>
      </c>
    </row>
    <row r="3" spans="1:37" ht="15.75" x14ac:dyDescent="0.25">
      <c r="AJ3" s="10"/>
      <c r="AK3" s="22" t="s">
        <v>184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73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72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98" t="s">
        <v>33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24"/>
    </row>
    <row r="10" spans="1:37" s="14" customFormat="1" ht="15.75" x14ac:dyDescent="0.25">
      <c r="A10" s="3"/>
      <c r="B10" s="99" t="s">
        <v>71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24"/>
    </row>
    <row r="11" spans="1:37" s="14" customFormat="1" ht="15.75" x14ac:dyDescent="0.25">
      <c r="A11" s="3"/>
      <c r="B11" s="100" t="s">
        <v>34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</row>
    <row r="12" spans="1:37" s="14" customFormat="1" ht="36.75" customHeight="1" x14ac:dyDescent="0.25">
      <c r="A12" s="3"/>
      <c r="B12" s="101" t="s">
        <v>70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24"/>
    </row>
    <row r="13" spans="1:37" s="14" customFormat="1" ht="15.75" x14ac:dyDescent="0.25">
      <c r="A13" s="3"/>
      <c r="B13" s="3"/>
      <c r="C13" s="3"/>
      <c r="D13" s="99" t="s">
        <v>35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4" t="s">
        <v>37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AD16" s="37"/>
      <c r="AE16" s="38"/>
      <c r="AF16" s="38"/>
      <c r="AG16" s="38"/>
      <c r="AH16" s="38"/>
      <c r="AI16" s="38"/>
    </row>
    <row r="17" spans="1:37" ht="15.75" customHeight="1" x14ac:dyDescent="0.25">
      <c r="A17" s="94" t="s">
        <v>38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65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37"/>
      <c r="AE21" s="38"/>
      <c r="AF21" s="38"/>
      <c r="AG21" s="38"/>
      <c r="AH21" s="38"/>
      <c r="AI21" s="38"/>
    </row>
    <row r="22" spans="1:37" ht="15.75" customHeight="1" x14ac:dyDescent="0.25">
      <c r="A22" s="54" t="s">
        <v>67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37"/>
      <c r="AE22" s="38"/>
      <c r="AF22" s="38"/>
      <c r="AG22" s="38"/>
      <c r="AH22" s="38"/>
      <c r="AI22" s="38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37"/>
      <c r="AE23" s="38"/>
      <c r="AF23" s="38"/>
      <c r="AG23" s="38"/>
      <c r="AH23" s="38"/>
      <c r="AI23" s="38"/>
    </row>
    <row r="24" spans="1:37" ht="94.5" customHeight="1" x14ac:dyDescent="0.25">
      <c r="A24" s="97" t="s">
        <v>19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105" t="s">
        <v>4</v>
      </c>
      <c r="AC24" s="107" t="s">
        <v>5</v>
      </c>
      <c r="AD24" s="95" t="s">
        <v>6</v>
      </c>
      <c r="AE24" s="95"/>
      <c r="AF24" s="95"/>
      <c r="AG24" s="96"/>
      <c r="AH24" s="96"/>
      <c r="AI24" s="96"/>
      <c r="AJ24" s="103" t="s">
        <v>20</v>
      </c>
      <c r="AK24" s="104"/>
    </row>
    <row r="25" spans="1:37" ht="38.25" customHeight="1" x14ac:dyDescent="0.25">
      <c r="A25" s="97" t="s">
        <v>24</v>
      </c>
      <c r="B25" s="97"/>
      <c r="C25" s="97"/>
      <c r="D25" s="97" t="s">
        <v>22</v>
      </c>
      <c r="E25" s="97"/>
      <c r="F25" s="97" t="s">
        <v>23</v>
      </c>
      <c r="G25" s="97"/>
      <c r="H25" s="97" t="s">
        <v>21</v>
      </c>
      <c r="I25" s="97"/>
      <c r="J25" s="97"/>
      <c r="K25" s="97"/>
      <c r="L25" s="97"/>
      <c r="M25" s="97"/>
      <c r="N25" s="97"/>
      <c r="O25" s="61"/>
      <c r="P25" s="62"/>
      <c r="Q25" s="67" t="s">
        <v>9</v>
      </c>
      <c r="R25" s="67" t="s">
        <v>10</v>
      </c>
      <c r="S25" s="67" t="s">
        <v>11</v>
      </c>
      <c r="T25" s="62"/>
      <c r="U25" s="63"/>
      <c r="V25" s="63"/>
      <c r="W25" s="63"/>
      <c r="X25" s="47" t="s">
        <v>39</v>
      </c>
      <c r="Y25" s="102" t="s">
        <v>178</v>
      </c>
      <c r="Z25" s="102"/>
      <c r="AA25" s="102"/>
      <c r="AB25" s="106"/>
      <c r="AC25" s="105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176</v>
      </c>
      <c r="AA26" s="60" t="s">
        <v>177</v>
      </c>
      <c r="AB26" s="58">
        <v>15</v>
      </c>
      <c r="AC26" s="49">
        <v>16</v>
      </c>
      <c r="AD26" s="51">
        <v>17</v>
      </c>
      <c r="AE26" s="51">
        <v>18</v>
      </c>
      <c r="AF26" s="51">
        <v>19</v>
      </c>
      <c r="AG26" s="51">
        <v>20</v>
      </c>
      <c r="AH26" s="51">
        <v>21</v>
      </c>
      <c r="AI26" s="51">
        <v>22</v>
      </c>
      <c r="AJ26" s="51">
        <v>23</v>
      </c>
      <c r="AK26" s="51">
        <v>24</v>
      </c>
    </row>
    <row r="27" spans="1:37" ht="26.25" customHeight="1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  <c r="P27" s="70"/>
      <c r="Q27" s="70" t="s">
        <v>14</v>
      </c>
      <c r="R27" s="70"/>
      <c r="S27" s="70"/>
      <c r="T27" s="70"/>
      <c r="U27" s="71"/>
      <c r="V27" s="71"/>
      <c r="W27" s="71"/>
      <c r="X27" s="72"/>
      <c r="Y27" s="72"/>
      <c r="Z27" s="72"/>
      <c r="AA27" s="72"/>
      <c r="AB27" s="73" t="s">
        <v>71</v>
      </c>
      <c r="AC27" s="74" t="s">
        <v>3</v>
      </c>
      <c r="AD27" s="75">
        <f t="shared" ref="AD27:AI27" si="0">SUM(AD35,AD72,AD103)</f>
        <v>114669.79999999999</v>
      </c>
      <c r="AE27" s="75">
        <f t="shared" si="0"/>
        <v>213595.2</v>
      </c>
      <c r="AF27" s="75">
        <f t="shared" si="0"/>
        <v>77714.100000000006</v>
      </c>
      <c r="AG27" s="75">
        <f t="shared" si="0"/>
        <v>118064.2</v>
      </c>
      <c r="AH27" s="75">
        <f t="shared" si="0"/>
        <v>138064.20000000001</v>
      </c>
      <c r="AI27" s="75">
        <f t="shared" si="0"/>
        <v>138064.20000000001</v>
      </c>
      <c r="AJ27" s="75">
        <f>SUM(AD27:AI27)</f>
        <v>800171.7</v>
      </c>
      <c r="AK27" s="76">
        <v>2020</v>
      </c>
    </row>
    <row r="28" spans="1:37" ht="102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5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76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36.75" customHeight="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5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77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38.25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5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78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25.5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5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79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38.25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5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80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5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81</v>
      </c>
      <c r="AC33" s="9" t="s">
        <v>7</v>
      </c>
      <c r="AD33" s="20">
        <v>5</v>
      </c>
      <c r="AE33" s="20">
        <v>5</v>
      </c>
      <c r="AF33" s="20">
        <v>5</v>
      </c>
      <c r="AG33" s="20">
        <v>5</v>
      </c>
      <c r="AH33" s="20">
        <v>5</v>
      </c>
      <c r="AI33" s="20">
        <v>5</v>
      </c>
      <c r="AJ33" s="20">
        <v>26</v>
      </c>
      <c r="AK33" s="20">
        <v>2020</v>
      </c>
    </row>
    <row r="34" spans="1:37" ht="56.25" customHeight="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5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82</v>
      </c>
      <c r="AC34" s="9" t="s">
        <v>7</v>
      </c>
      <c r="AD34" s="20">
        <v>5</v>
      </c>
      <c r="AE34" s="20">
        <v>5</v>
      </c>
      <c r="AF34" s="20">
        <v>5</v>
      </c>
      <c r="AG34" s="20">
        <v>5</v>
      </c>
      <c r="AH34" s="20">
        <v>5</v>
      </c>
      <c r="AI34" s="20">
        <v>5</v>
      </c>
      <c r="AJ34" s="20">
        <v>26</v>
      </c>
      <c r="AK34" s="20">
        <v>2020</v>
      </c>
    </row>
    <row r="35" spans="1:37" ht="70.5" customHeight="1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8"/>
      <c r="Q35" s="78"/>
      <c r="R35" s="78" t="s">
        <v>43</v>
      </c>
      <c r="S35" s="78"/>
      <c r="T35" s="78"/>
      <c r="U35" s="77"/>
      <c r="V35" s="77"/>
      <c r="W35" s="77"/>
      <c r="X35" s="79"/>
      <c r="Y35" s="79"/>
      <c r="Z35" s="79"/>
      <c r="AA35" s="79"/>
      <c r="AB35" s="80" t="s">
        <v>83</v>
      </c>
      <c r="AC35" s="81" t="s">
        <v>3</v>
      </c>
      <c r="AD35" s="82">
        <f t="shared" ref="AD35:AI35" si="1">AD36+AD57</f>
        <v>48317.899999999994</v>
      </c>
      <c r="AE35" s="82">
        <f t="shared" si="1"/>
        <v>28156.400000000001</v>
      </c>
      <c r="AF35" s="82">
        <f t="shared" si="1"/>
        <v>44840</v>
      </c>
      <c r="AG35" s="82">
        <f t="shared" si="1"/>
        <v>44840</v>
      </c>
      <c r="AH35" s="82">
        <f t="shared" si="1"/>
        <v>44840</v>
      </c>
      <c r="AI35" s="82">
        <f t="shared" si="1"/>
        <v>44840</v>
      </c>
      <c r="AJ35" s="82">
        <f>SUM(AD35:AI35)</f>
        <v>255834.3</v>
      </c>
      <c r="AK35" s="83">
        <v>2017</v>
      </c>
    </row>
    <row r="36" spans="1:37" ht="46.5" customHeight="1" x14ac:dyDescent="0.2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5"/>
      <c r="P36" s="85"/>
      <c r="Q36" s="85"/>
      <c r="R36" s="85"/>
      <c r="S36" s="85" t="s">
        <v>44</v>
      </c>
      <c r="T36" s="85"/>
      <c r="U36" s="84"/>
      <c r="V36" s="84"/>
      <c r="W36" s="84"/>
      <c r="X36" s="86"/>
      <c r="Y36" s="86"/>
      <c r="Z36" s="86"/>
      <c r="AA36" s="86"/>
      <c r="AB36" s="87" t="s">
        <v>84</v>
      </c>
      <c r="AC36" s="88" t="s">
        <v>3</v>
      </c>
      <c r="AD36" s="89">
        <f>SUM(AD41,AD47,AD49,AD53,AD55)</f>
        <v>3439.7</v>
      </c>
      <c r="AE36" s="89">
        <f t="shared" ref="AE36:AI36" si="2">SUM(AE41,AE47,AE49,AE53)</f>
        <v>3943.6000000000004</v>
      </c>
      <c r="AF36" s="89">
        <f t="shared" si="2"/>
        <v>3288.1</v>
      </c>
      <c r="AG36" s="89">
        <f t="shared" si="2"/>
        <v>3288.1</v>
      </c>
      <c r="AH36" s="89">
        <f t="shared" si="2"/>
        <v>3288.1</v>
      </c>
      <c r="AI36" s="89">
        <f t="shared" si="2"/>
        <v>3288.1</v>
      </c>
      <c r="AJ36" s="89">
        <f>SUM(AD36:AI36)</f>
        <v>20535.699999999997</v>
      </c>
      <c r="AK36" s="90">
        <v>2017</v>
      </c>
    </row>
    <row r="37" spans="1:37" ht="36.75" customHeight="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5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77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38.25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5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78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25.5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5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79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38.25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5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80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63.75" x14ac:dyDescent="0.25">
      <c r="A41" s="66" t="s">
        <v>25</v>
      </c>
      <c r="B41" s="66" t="s">
        <v>30</v>
      </c>
      <c r="C41" s="66" t="s">
        <v>29</v>
      </c>
      <c r="D41" s="66" t="s">
        <v>25</v>
      </c>
      <c r="E41" s="66" t="s">
        <v>31</v>
      </c>
      <c r="F41" s="66" t="s">
        <v>25</v>
      </c>
      <c r="G41" s="66" t="s">
        <v>28</v>
      </c>
      <c r="H41" s="66" t="s">
        <v>25</v>
      </c>
      <c r="I41" s="66" t="s">
        <v>26</v>
      </c>
      <c r="J41" s="66" t="s">
        <v>27</v>
      </c>
      <c r="K41" s="66" t="s">
        <v>25</v>
      </c>
      <c r="L41" s="66" t="s">
        <v>27</v>
      </c>
      <c r="M41" s="66" t="s">
        <v>25</v>
      </c>
      <c r="N41" s="66" t="s">
        <v>25</v>
      </c>
      <c r="O41" s="65"/>
      <c r="P41" s="65"/>
      <c r="Q41" s="65"/>
      <c r="R41" s="65"/>
      <c r="S41" s="65"/>
      <c r="T41" s="65" t="s">
        <v>45</v>
      </c>
      <c r="U41" s="66"/>
      <c r="V41" s="66"/>
      <c r="W41" s="66"/>
      <c r="X41" s="57"/>
      <c r="Y41" s="57" t="s">
        <v>25</v>
      </c>
      <c r="Z41" s="57" t="s">
        <v>25</v>
      </c>
      <c r="AA41" s="57" t="s">
        <v>25</v>
      </c>
      <c r="AB41" s="59" t="s">
        <v>85</v>
      </c>
      <c r="AC41" s="9" t="s">
        <v>3</v>
      </c>
      <c r="AD41" s="46">
        <v>1471.5</v>
      </c>
      <c r="AE41" s="46">
        <v>2702</v>
      </c>
      <c r="AF41" s="46">
        <v>2568</v>
      </c>
      <c r="AG41" s="46">
        <v>2568</v>
      </c>
      <c r="AH41" s="46">
        <v>2568</v>
      </c>
      <c r="AI41" s="46">
        <v>2568</v>
      </c>
      <c r="AJ41" s="46">
        <f>SUM(AD41:AI41)</f>
        <v>14445.5</v>
      </c>
      <c r="AK41" s="20">
        <v>2017</v>
      </c>
    </row>
    <row r="42" spans="1:37" ht="38.25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5"/>
      <c r="P42" s="65"/>
      <c r="Q42" s="65"/>
      <c r="R42" s="65"/>
      <c r="S42" s="65"/>
      <c r="T42" s="65"/>
      <c r="U42" s="66"/>
      <c r="V42" s="66"/>
      <c r="W42" s="66"/>
      <c r="X42" s="57"/>
      <c r="Y42" s="57"/>
      <c r="Z42" s="57"/>
      <c r="AA42" s="57"/>
      <c r="AB42" s="59" t="s">
        <v>86</v>
      </c>
      <c r="AC42" s="9" t="s">
        <v>41</v>
      </c>
      <c r="AD42" s="19">
        <v>0.1</v>
      </c>
      <c r="AE42" s="19">
        <v>0.1</v>
      </c>
      <c r="AF42" s="19">
        <v>0.1</v>
      </c>
      <c r="AG42" s="19">
        <v>0.1</v>
      </c>
      <c r="AH42" s="19">
        <v>0.1</v>
      </c>
      <c r="AI42" s="19">
        <v>0.1</v>
      </c>
      <c r="AJ42" s="19">
        <v>0.6</v>
      </c>
      <c r="AK42" s="20">
        <v>2020</v>
      </c>
    </row>
    <row r="43" spans="1:37" ht="42" customHeigh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5"/>
      <c r="P43" s="65"/>
      <c r="Q43" s="65"/>
      <c r="R43" s="65"/>
      <c r="S43" s="65"/>
      <c r="T43" s="65"/>
      <c r="U43" s="66"/>
      <c r="V43" s="66"/>
      <c r="W43" s="66"/>
      <c r="X43" s="57"/>
      <c r="Y43" s="57"/>
      <c r="Z43" s="57"/>
      <c r="AA43" s="57"/>
      <c r="AB43" s="59" t="s">
        <v>87</v>
      </c>
      <c r="AC43" s="9" t="s">
        <v>8</v>
      </c>
      <c r="AD43" s="20">
        <v>2</v>
      </c>
      <c r="AE43" s="20">
        <v>2</v>
      </c>
      <c r="AF43" s="20">
        <v>2</v>
      </c>
      <c r="AG43" s="20">
        <v>3</v>
      </c>
      <c r="AH43" s="20">
        <v>3</v>
      </c>
      <c r="AI43" s="20">
        <v>4</v>
      </c>
      <c r="AJ43" s="20">
        <f>SUM(AD43:AI43)</f>
        <v>16</v>
      </c>
      <c r="AK43" s="20">
        <v>2020</v>
      </c>
    </row>
    <row r="44" spans="1:37" ht="38.25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5"/>
      <c r="P44" s="65"/>
      <c r="Q44" s="65"/>
      <c r="R44" s="65"/>
      <c r="S44" s="65"/>
      <c r="T44" s="65"/>
      <c r="U44" s="66"/>
      <c r="V44" s="66"/>
      <c r="W44" s="66"/>
      <c r="X44" s="57"/>
      <c r="Y44" s="57"/>
      <c r="Z44" s="57"/>
      <c r="AA44" s="57"/>
      <c r="AB44" s="59" t="s">
        <v>88</v>
      </c>
      <c r="AC44" s="9" t="s">
        <v>41</v>
      </c>
      <c r="AD44" s="40">
        <v>5.0000000000000001E-3</v>
      </c>
      <c r="AE44" s="40">
        <v>5.0000000000000001E-3</v>
      </c>
      <c r="AF44" s="40">
        <v>5.0000000000000001E-3</v>
      </c>
      <c r="AG44" s="40">
        <v>5.0000000000000001E-3</v>
      </c>
      <c r="AH44" s="40">
        <v>5.0000000000000001E-3</v>
      </c>
      <c r="AI44" s="40">
        <v>5.0000000000000001E-3</v>
      </c>
      <c r="AJ44" s="40">
        <v>0.03</v>
      </c>
      <c r="AK44" s="20">
        <v>2020</v>
      </c>
    </row>
    <row r="45" spans="1:37" ht="38.25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5"/>
      <c r="P45" s="65"/>
      <c r="Q45" s="65"/>
      <c r="R45" s="65"/>
      <c r="S45" s="65"/>
      <c r="T45" s="65"/>
      <c r="U45" s="66"/>
      <c r="V45" s="66"/>
      <c r="W45" s="66"/>
      <c r="X45" s="57"/>
      <c r="Y45" s="57"/>
      <c r="Z45" s="57"/>
      <c r="AA45" s="57"/>
      <c r="AB45" s="59" t="s">
        <v>89</v>
      </c>
      <c r="AC45" s="9" t="s">
        <v>41</v>
      </c>
      <c r="AD45" s="40">
        <v>5.0000000000000001E-3</v>
      </c>
      <c r="AE45" s="40">
        <v>5.0000000000000001E-3</v>
      </c>
      <c r="AF45" s="40">
        <v>5.0000000000000001E-3</v>
      </c>
      <c r="AG45" s="40">
        <v>5.0000000000000001E-3</v>
      </c>
      <c r="AH45" s="40">
        <v>5.0000000000000001E-3</v>
      </c>
      <c r="AI45" s="40">
        <v>5.0000000000000001E-3</v>
      </c>
      <c r="AJ45" s="40">
        <v>0.03</v>
      </c>
      <c r="AK45" s="20">
        <v>2020</v>
      </c>
    </row>
    <row r="46" spans="1:37" ht="57" customHeigh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5"/>
      <c r="P46" s="65"/>
      <c r="Q46" s="65"/>
      <c r="R46" s="65"/>
      <c r="S46" s="65"/>
      <c r="T46" s="65"/>
      <c r="U46" s="66"/>
      <c r="V46" s="66"/>
      <c r="W46" s="66"/>
      <c r="X46" s="57"/>
      <c r="Y46" s="57"/>
      <c r="Z46" s="57"/>
      <c r="AA46" s="57"/>
      <c r="AB46" s="59" t="s">
        <v>90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v>0.03</v>
      </c>
      <c r="AK46" s="20">
        <v>2020</v>
      </c>
    </row>
    <row r="47" spans="1:37" ht="38.25" x14ac:dyDescent="0.25">
      <c r="A47" s="66" t="s">
        <v>25</v>
      </c>
      <c r="B47" s="66" t="s">
        <v>30</v>
      </c>
      <c r="C47" s="66" t="s">
        <v>29</v>
      </c>
      <c r="D47" s="66" t="s">
        <v>25</v>
      </c>
      <c r="E47" s="66" t="s">
        <v>31</v>
      </c>
      <c r="F47" s="66" t="s">
        <v>25</v>
      </c>
      <c r="G47" s="66" t="s">
        <v>28</v>
      </c>
      <c r="H47" s="66" t="s">
        <v>25</v>
      </c>
      <c r="I47" s="66" t="s">
        <v>26</v>
      </c>
      <c r="J47" s="66" t="s">
        <v>27</v>
      </c>
      <c r="K47" s="66" t="s">
        <v>25</v>
      </c>
      <c r="L47" s="66" t="s">
        <v>27</v>
      </c>
      <c r="M47" s="66" t="s">
        <v>25</v>
      </c>
      <c r="N47" s="66" t="s">
        <v>25</v>
      </c>
      <c r="O47" s="65"/>
      <c r="P47" s="65"/>
      <c r="Q47" s="65"/>
      <c r="R47" s="65"/>
      <c r="S47" s="65"/>
      <c r="T47" s="65" t="s">
        <v>46</v>
      </c>
      <c r="U47" s="66"/>
      <c r="V47" s="66"/>
      <c r="W47" s="66"/>
      <c r="X47" s="57"/>
      <c r="Y47" s="57" t="s">
        <v>25</v>
      </c>
      <c r="Z47" s="57" t="s">
        <v>25</v>
      </c>
      <c r="AA47" s="57" t="s">
        <v>25</v>
      </c>
      <c r="AB47" s="59" t="s">
        <v>91</v>
      </c>
      <c r="AC47" s="9" t="s">
        <v>3</v>
      </c>
      <c r="AD47" s="46">
        <v>115.5</v>
      </c>
      <c r="AE47" s="46">
        <v>269.39999999999998</v>
      </c>
      <c r="AF47" s="46">
        <v>340.9</v>
      </c>
      <c r="AG47" s="46">
        <v>340.9</v>
      </c>
      <c r="AH47" s="46">
        <v>340.9</v>
      </c>
      <c r="AI47" s="46">
        <v>340.9</v>
      </c>
      <c r="AJ47" s="46">
        <f>SUM(AD47:AI47)</f>
        <v>1748.5</v>
      </c>
      <c r="AK47" s="20">
        <v>2017</v>
      </c>
    </row>
    <row r="48" spans="1:37" ht="5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5"/>
      <c r="P48" s="65"/>
      <c r="Q48" s="65"/>
      <c r="R48" s="65"/>
      <c r="S48" s="65"/>
      <c r="T48" s="65"/>
      <c r="U48" s="66"/>
      <c r="V48" s="66"/>
      <c r="W48" s="66"/>
      <c r="X48" s="57"/>
      <c r="Y48" s="57"/>
      <c r="Z48" s="57"/>
      <c r="AA48" s="57"/>
      <c r="AB48" s="59" t="s">
        <v>92</v>
      </c>
      <c r="AC48" s="9" t="s">
        <v>7</v>
      </c>
      <c r="AD48" s="20">
        <v>5</v>
      </c>
      <c r="AE48" s="20">
        <v>5</v>
      </c>
      <c r="AF48" s="20">
        <v>5</v>
      </c>
      <c r="AG48" s="20">
        <v>5</v>
      </c>
      <c r="AH48" s="20">
        <v>5</v>
      </c>
      <c r="AI48" s="20">
        <v>5</v>
      </c>
      <c r="AJ48" s="20">
        <v>26</v>
      </c>
      <c r="AK48" s="20">
        <v>2020</v>
      </c>
    </row>
    <row r="49" spans="1:37" ht="94.5" customHeight="1" x14ac:dyDescent="0.25">
      <c r="A49" s="66" t="s">
        <v>25</v>
      </c>
      <c r="B49" s="66" t="s">
        <v>30</v>
      </c>
      <c r="C49" s="66" t="s">
        <v>29</v>
      </c>
      <c r="D49" s="66" t="s">
        <v>25</v>
      </c>
      <c r="E49" s="66" t="s">
        <v>31</v>
      </c>
      <c r="F49" s="66" t="s">
        <v>25</v>
      </c>
      <c r="G49" s="66" t="s">
        <v>28</v>
      </c>
      <c r="H49" s="66" t="s">
        <v>25</v>
      </c>
      <c r="I49" s="66" t="s">
        <v>26</v>
      </c>
      <c r="J49" s="66" t="s">
        <v>27</v>
      </c>
      <c r="K49" s="66" t="s">
        <v>25</v>
      </c>
      <c r="L49" s="66" t="s">
        <v>27</v>
      </c>
      <c r="M49" s="66" t="s">
        <v>25</v>
      </c>
      <c r="N49" s="66" t="s">
        <v>25</v>
      </c>
      <c r="O49" s="65"/>
      <c r="P49" s="65"/>
      <c r="Q49" s="65"/>
      <c r="R49" s="65"/>
      <c r="S49" s="65"/>
      <c r="T49" s="65" t="s">
        <v>47</v>
      </c>
      <c r="U49" s="66"/>
      <c r="V49" s="66"/>
      <c r="W49" s="66"/>
      <c r="X49" s="57"/>
      <c r="Y49" s="57" t="s">
        <v>25</v>
      </c>
      <c r="Z49" s="57" t="s">
        <v>25</v>
      </c>
      <c r="AA49" s="57" t="s">
        <v>25</v>
      </c>
      <c r="AB49" s="59" t="s">
        <v>93</v>
      </c>
      <c r="AC49" s="9" t="s">
        <v>3</v>
      </c>
      <c r="AD49" s="46">
        <v>208</v>
      </c>
      <c r="AE49" s="46">
        <v>171.9</v>
      </c>
      <c r="AF49" s="46">
        <v>180.5</v>
      </c>
      <c r="AG49" s="46">
        <v>180.5</v>
      </c>
      <c r="AH49" s="46">
        <v>180.5</v>
      </c>
      <c r="AI49" s="46">
        <v>180.5</v>
      </c>
      <c r="AJ49" s="46">
        <f>SUM(AD49:AI49)</f>
        <v>1101.9000000000001</v>
      </c>
      <c r="AK49" s="20">
        <v>2017</v>
      </c>
    </row>
    <row r="50" spans="1:37" ht="63.75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5"/>
      <c r="P50" s="65"/>
      <c r="Q50" s="65"/>
      <c r="R50" s="65"/>
      <c r="S50" s="65"/>
      <c r="T50" s="65"/>
      <c r="U50" s="66"/>
      <c r="V50" s="66"/>
      <c r="W50" s="66"/>
      <c r="X50" s="57"/>
      <c r="Y50" s="57"/>
      <c r="Z50" s="57"/>
      <c r="AA50" s="57"/>
      <c r="AB50" s="59" t="s">
        <v>94</v>
      </c>
      <c r="AC50" s="9" t="s">
        <v>2</v>
      </c>
      <c r="AD50" s="20">
        <v>2</v>
      </c>
      <c r="AE50" s="20">
        <v>2</v>
      </c>
      <c r="AF50" s="20">
        <v>2</v>
      </c>
      <c r="AG50" s="20">
        <v>2</v>
      </c>
      <c r="AH50" s="20">
        <v>2</v>
      </c>
      <c r="AI50" s="20">
        <v>2</v>
      </c>
      <c r="AJ50" s="20">
        <v>12</v>
      </c>
      <c r="AK50" s="20">
        <v>2020</v>
      </c>
    </row>
    <row r="51" spans="1:37" ht="40.5" customHeigh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5"/>
      <c r="P51" s="65"/>
      <c r="Q51" s="65"/>
      <c r="R51" s="65"/>
      <c r="S51" s="65"/>
      <c r="T51" s="65"/>
      <c r="U51" s="66"/>
      <c r="V51" s="66"/>
      <c r="W51" s="66"/>
      <c r="X51" s="57"/>
      <c r="Y51" s="57"/>
      <c r="Z51" s="57"/>
      <c r="AA51" s="57"/>
      <c r="AB51" s="59" t="s">
        <v>95</v>
      </c>
      <c r="AC51" s="9" t="s">
        <v>2</v>
      </c>
      <c r="AD51" s="20">
        <v>4</v>
      </c>
      <c r="AE51" s="20">
        <v>4</v>
      </c>
      <c r="AF51" s="20">
        <v>4</v>
      </c>
      <c r="AG51" s="20">
        <v>4</v>
      </c>
      <c r="AH51" s="20">
        <v>4</v>
      </c>
      <c r="AI51" s="20">
        <v>4</v>
      </c>
      <c r="AJ51" s="20">
        <v>24</v>
      </c>
      <c r="AK51" s="20">
        <v>2020</v>
      </c>
    </row>
    <row r="52" spans="1:37" ht="66" customHeigh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5"/>
      <c r="P52" s="65"/>
      <c r="Q52" s="65"/>
      <c r="R52" s="65"/>
      <c r="S52" s="65"/>
      <c r="T52" s="65"/>
      <c r="U52" s="66"/>
      <c r="V52" s="66"/>
      <c r="W52" s="66"/>
      <c r="X52" s="57"/>
      <c r="Y52" s="57"/>
      <c r="Z52" s="57"/>
      <c r="AA52" s="57"/>
      <c r="AB52" s="59" t="s">
        <v>96</v>
      </c>
      <c r="AC52" s="9" t="s">
        <v>2</v>
      </c>
      <c r="AD52" s="20">
        <v>20</v>
      </c>
      <c r="AE52" s="20">
        <v>19</v>
      </c>
      <c r="AF52" s="20">
        <v>20</v>
      </c>
      <c r="AG52" s="20">
        <v>20</v>
      </c>
      <c r="AH52" s="20">
        <v>20</v>
      </c>
      <c r="AI52" s="20">
        <v>20</v>
      </c>
      <c r="AJ52" s="20">
        <v>119</v>
      </c>
      <c r="AK52" s="20">
        <v>2020</v>
      </c>
    </row>
    <row r="53" spans="1:37" ht="38.25" x14ac:dyDescent="0.25">
      <c r="A53" s="66" t="s">
        <v>25</v>
      </c>
      <c r="B53" s="66" t="s">
        <v>30</v>
      </c>
      <c r="C53" s="66" t="s">
        <v>29</v>
      </c>
      <c r="D53" s="66" t="s">
        <v>25</v>
      </c>
      <c r="E53" s="66" t="s">
        <v>31</v>
      </c>
      <c r="F53" s="66" t="s">
        <v>25</v>
      </c>
      <c r="G53" s="66" t="s">
        <v>28</v>
      </c>
      <c r="H53" s="66" t="s">
        <v>25</v>
      </c>
      <c r="I53" s="66" t="s">
        <v>26</v>
      </c>
      <c r="J53" s="66" t="s">
        <v>27</v>
      </c>
      <c r="K53" s="66" t="s">
        <v>25</v>
      </c>
      <c r="L53" s="66" t="s">
        <v>27</v>
      </c>
      <c r="M53" s="66" t="s">
        <v>25</v>
      </c>
      <c r="N53" s="66" t="s">
        <v>25</v>
      </c>
      <c r="O53" s="65"/>
      <c r="P53" s="65"/>
      <c r="Q53" s="65"/>
      <c r="R53" s="65"/>
      <c r="S53" s="65"/>
      <c r="T53" s="65" t="s">
        <v>46</v>
      </c>
      <c r="U53" s="66"/>
      <c r="V53" s="66"/>
      <c r="W53" s="66"/>
      <c r="X53" s="57"/>
      <c r="Y53" s="57" t="s">
        <v>25</v>
      </c>
      <c r="Z53" s="57" t="s">
        <v>25</v>
      </c>
      <c r="AA53" s="57" t="s">
        <v>25</v>
      </c>
      <c r="AB53" s="59" t="s">
        <v>97</v>
      </c>
      <c r="AC53" s="9" t="s">
        <v>3</v>
      </c>
      <c r="AD53" s="46">
        <v>229</v>
      </c>
      <c r="AE53" s="46">
        <v>800.3</v>
      </c>
      <c r="AF53" s="46">
        <v>198.7</v>
      </c>
      <c r="AG53" s="46">
        <v>198.7</v>
      </c>
      <c r="AH53" s="46">
        <v>198.7</v>
      </c>
      <c r="AI53" s="46">
        <v>198.7</v>
      </c>
      <c r="AJ53" s="46">
        <f>SUM(AD53:AI53)</f>
        <v>1824.1000000000001</v>
      </c>
      <c r="AK53" s="20">
        <v>2017</v>
      </c>
    </row>
    <row r="54" spans="1:37" ht="5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5"/>
      <c r="P54" s="65"/>
      <c r="Q54" s="65"/>
      <c r="R54" s="65"/>
      <c r="S54" s="65"/>
      <c r="T54" s="65"/>
      <c r="U54" s="66"/>
      <c r="V54" s="66"/>
      <c r="W54" s="66"/>
      <c r="X54" s="57"/>
      <c r="Y54" s="57"/>
      <c r="Z54" s="57"/>
      <c r="AA54" s="57"/>
      <c r="AB54" s="59" t="s">
        <v>98</v>
      </c>
      <c r="AC54" s="9" t="s">
        <v>7</v>
      </c>
      <c r="AD54" s="20">
        <v>5</v>
      </c>
      <c r="AE54" s="20">
        <v>5</v>
      </c>
      <c r="AF54" s="20">
        <v>5</v>
      </c>
      <c r="AG54" s="20">
        <v>5</v>
      </c>
      <c r="AH54" s="20">
        <v>5</v>
      </c>
      <c r="AI54" s="20">
        <v>5</v>
      </c>
      <c r="AJ54" s="20">
        <v>26</v>
      </c>
      <c r="AK54" s="20">
        <v>2020</v>
      </c>
    </row>
    <row r="55" spans="1:37" ht="38.25" x14ac:dyDescent="0.25">
      <c r="A55" s="66" t="s">
        <v>25</v>
      </c>
      <c r="B55" s="66" t="s">
        <v>30</v>
      </c>
      <c r="C55" s="66" t="s">
        <v>29</v>
      </c>
      <c r="D55" s="66" t="s">
        <v>25</v>
      </c>
      <c r="E55" s="66" t="s">
        <v>31</v>
      </c>
      <c r="F55" s="66" t="s">
        <v>25</v>
      </c>
      <c r="G55" s="66" t="s">
        <v>28</v>
      </c>
      <c r="H55" s="66" t="s">
        <v>25</v>
      </c>
      <c r="I55" s="66" t="s">
        <v>26</v>
      </c>
      <c r="J55" s="66" t="s">
        <v>27</v>
      </c>
      <c r="K55" s="66" t="s">
        <v>25</v>
      </c>
      <c r="L55" s="66" t="s">
        <v>27</v>
      </c>
      <c r="M55" s="66" t="s">
        <v>25</v>
      </c>
      <c r="N55" s="66" t="s">
        <v>25</v>
      </c>
      <c r="O55" s="65"/>
      <c r="P55" s="65"/>
      <c r="Q55" s="65"/>
      <c r="R55" s="65"/>
      <c r="S55" s="65"/>
      <c r="T55" s="65" t="s">
        <v>60</v>
      </c>
      <c r="U55" s="66"/>
      <c r="V55" s="66"/>
      <c r="W55" s="66"/>
      <c r="X55" s="57"/>
      <c r="Y55" s="57"/>
      <c r="Z55" s="57"/>
      <c r="AA55" s="57"/>
      <c r="AB55" s="59" t="s">
        <v>99</v>
      </c>
      <c r="AC55" s="9" t="s">
        <v>3</v>
      </c>
      <c r="AD55" s="46">
        <v>1415.7</v>
      </c>
      <c r="AE55" s="46">
        <v>0</v>
      </c>
      <c r="AF55" s="46">
        <v>0</v>
      </c>
      <c r="AG55" s="46">
        <v>0</v>
      </c>
      <c r="AH55" s="46">
        <v>0</v>
      </c>
      <c r="AI55" s="46">
        <v>0</v>
      </c>
      <c r="AJ55" s="46">
        <f>SUM(AD55:AI55)</f>
        <v>1415.7</v>
      </c>
      <c r="AK55" s="20">
        <v>2015</v>
      </c>
    </row>
    <row r="56" spans="1:37" ht="63.75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5"/>
      <c r="P56" s="65"/>
      <c r="Q56" s="65"/>
      <c r="R56" s="65"/>
      <c r="S56" s="65"/>
      <c r="T56" s="65"/>
      <c r="U56" s="66"/>
      <c r="V56" s="66"/>
      <c r="W56" s="66"/>
      <c r="X56" s="57"/>
      <c r="Y56" s="57"/>
      <c r="Z56" s="57"/>
      <c r="AA56" s="57"/>
      <c r="AB56" s="59" t="s">
        <v>100</v>
      </c>
      <c r="AC56" s="9" t="s">
        <v>7</v>
      </c>
      <c r="AD56" s="20">
        <v>6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6</v>
      </c>
      <c r="AK56" s="20">
        <v>2015</v>
      </c>
    </row>
    <row r="57" spans="1:37" ht="40.5" customHeight="1" x14ac:dyDescent="0.2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5"/>
      <c r="P57" s="85"/>
      <c r="Q57" s="85"/>
      <c r="R57" s="85"/>
      <c r="S57" s="85" t="s">
        <v>48</v>
      </c>
      <c r="T57" s="85"/>
      <c r="U57" s="84"/>
      <c r="V57" s="84"/>
      <c r="W57" s="84"/>
      <c r="X57" s="86"/>
      <c r="Y57" s="86"/>
      <c r="Z57" s="86"/>
      <c r="AA57" s="86"/>
      <c r="AB57" s="87" t="s">
        <v>101</v>
      </c>
      <c r="AC57" s="88" t="s">
        <v>3</v>
      </c>
      <c r="AD57" s="89">
        <f>SUM(AD61,AD67)</f>
        <v>44878.2</v>
      </c>
      <c r="AE57" s="89">
        <f t="shared" ref="AE57:AI57" si="3">SUM(AE61,AE67)</f>
        <v>24212.799999999999</v>
      </c>
      <c r="AF57" s="89">
        <f t="shared" si="3"/>
        <v>41551.9</v>
      </c>
      <c r="AG57" s="89">
        <f t="shared" si="3"/>
        <v>41551.9</v>
      </c>
      <c r="AH57" s="89">
        <f t="shared" si="3"/>
        <v>41551.9</v>
      </c>
      <c r="AI57" s="89">
        <f t="shared" si="3"/>
        <v>41551.9</v>
      </c>
      <c r="AJ57" s="89">
        <f>SUM(AD57:AI57)</f>
        <v>235298.59999999998</v>
      </c>
      <c r="AK57" s="90">
        <v>2017</v>
      </c>
    </row>
    <row r="58" spans="1:37" ht="42.75" customHeigh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5"/>
      <c r="P58" s="17"/>
      <c r="Q58" s="17"/>
      <c r="R58" s="17"/>
      <c r="S58" s="17"/>
      <c r="T58" s="17"/>
      <c r="U58" s="16"/>
      <c r="V58" s="16"/>
      <c r="W58" s="16"/>
      <c r="X58" s="55"/>
      <c r="Y58" s="55"/>
      <c r="Z58" s="55"/>
      <c r="AA58" s="55"/>
      <c r="AB58" s="59" t="s">
        <v>102</v>
      </c>
      <c r="AC58" s="9" t="s">
        <v>7</v>
      </c>
      <c r="AD58" s="20">
        <v>5</v>
      </c>
      <c r="AE58" s="20">
        <v>5</v>
      </c>
      <c r="AF58" s="20">
        <v>5</v>
      </c>
      <c r="AG58" s="20">
        <v>5</v>
      </c>
      <c r="AH58" s="20">
        <v>5</v>
      </c>
      <c r="AI58" s="20">
        <v>5</v>
      </c>
      <c r="AJ58" s="20">
        <v>26</v>
      </c>
      <c r="AK58" s="20">
        <v>2020</v>
      </c>
    </row>
    <row r="59" spans="1:37" ht="38.25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5"/>
      <c r="P59" s="17"/>
      <c r="Q59" s="17"/>
      <c r="R59" s="17"/>
      <c r="S59" s="17"/>
      <c r="T59" s="17"/>
      <c r="U59" s="16"/>
      <c r="V59" s="16"/>
      <c r="W59" s="16"/>
      <c r="X59" s="55"/>
      <c r="Y59" s="55"/>
      <c r="Z59" s="55"/>
      <c r="AA59" s="55"/>
      <c r="AB59" s="59" t="s">
        <v>103</v>
      </c>
      <c r="AC59" s="9" t="s">
        <v>7</v>
      </c>
      <c r="AD59" s="20">
        <v>5</v>
      </c>
      <c r="AE59" s="20">
        <v>5</v>
      </c>
      <c r="AF59" s="20">
        <v>5</v>
      </c>
      <c r="AG59" s="20">
        <v>5</v>
      </c>
      <c r="AH59" s="20">
        <v>5</v>
      </c>
      <c r="AI59" s="20">
        <v>5</v>
      </c>
      <c r="AJ59" s="20">
        <v>26</v>
      </c>
      <c r="AK59" s="20">
        <v>2020</v>
      </c>
    </row>
    <row r="60" spans="1:37" ht="38.25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5"/>
      <c r="P60" s="17"/>
      <c r="Q60" s="17"/>
      <c r="R60" s="17"/>
      <c r="S60" s="17"/>
      <c r="T60" s="17"/>
      <c r="U60" s="16"/>
      <c r="V60" s="16"/>
      <c r="W60" s="16"/>
      <c r="X60" s="55"/>
      <c r="Y60" s="55"/>
      <c r="Z60" s="55"/>
      <c r="AA60" s="55"/>
      <c r="AB60" s="59" t="s">
        <v>104</v>
      </c>
      <c r="AC60" s="9" t="s">
        <v>7</v>
      </c>
      <c r="AD60" s="20">
        <v>5</v>
      </c>
      <c r="AE60" s="20">
        <v>5</v>
      </c>
      <c r="AF60" s="20">
        <v>5</v>
      </c>
      <c r="AG60" s="20">
        <v>5</v>
      </c>
      <c r="AH60" s="20">
        <v>5</v>
      </c>
      <c r="AI60" s="20">
        <v>5</v>
      </c>
      <c r="AJ60" s="20">
        <v>26</v>
      </c>
      <c r="AK60" s="20">
        <v>2020</v>
      </c>
    </row>
    <row r="61" spans="1:37" ht="38.25" x14ac:dyDescent="0.25">
      <c r="A61" s="66" t="s">
        <v>25</v>
      </c>
      <c r="B61" s="66" t="s">
        <v>30</v>
      </c>
      <c r="C61" s="66" t="s">
        <v>29</v>
      </c>
      <c r="D61" s="66" t="s">
        <v>25</v>
      </c>
      <c r="E61" s="66" t="s">
        <v>31</v>
      </c>
      <c r="F61" s="66" t="s">
        <v>25</v>
      </c>
      <c r="G61" s="66" t="s">
        <v>28</v>
      </c>
      <c r="H61" s="66" t="s">
        <v>25</v>
      </c>
      <c r="I61" s="66" t="s">
        <v>26</v>
      </c>
      <c r="J61" s="66" t="s">
        <v>27</v>
      </c>
      <c r="K61" s="66" t="s">
        <v>25</v>
      </c>
      <c r="L61" s="66" t="s">
        <v>28</v>
      </c>
      <c r="M61" s="66" t="s">
        <v>25</v>
      </c>
      <c r="N61" s="66" t="s">
        <v>25</v>
      </c>
      <c r="O61" s="65"/>
      <c r="P61" s="65"/>
      <c r="Q61" s="65"/>
      <c r="R61" s="65"/>
      <c r="S61" s="65"/>
      <c r="T61" s="65" t="s">
        <v>49</v>
      </c>
      <c r="U61" s="66"/>
      <c r="V61" s="66"/>
      <c r="W61" s="66"/>
      <c r="X61" s="57"/>
      <c r="Y61" s="57" t="s">
        <v>25</v>
      </c>
      <c r="Z61" s="57" t="s">
        <v>25</v>
      </c>
      <c r="AA61" s="57" t="s">
        <v>25</v>
      </c>
      <c r="AB61" s="59" t="s">
        <v>105</v>
      </c>
      <c r="AC61" s="9" t="s">
        <v>3</v>
      </c>
      <c r="AD61" s="46">
        <v>39462.199999999997</v>
      </c>
      <c r="AE61" s="46">
        <v>22288.3</v>
      </c>
      <c r="AF61" s="46">
        <v>36851.4</v>
      </c>
      <c r="AG61" s="46">
        <v>36851.4</v>
      </c>
      <c r="AH61" s="46">
        <v>36851.4</v>
      </c>
      <c r="AI61" s="46">
        <v>36851.4</v>
      </c>
      <c r="AJ61" s="46">
        <f>SUM(AD61:AI61)</f>
        <v>209156.09999999998</v>
      </c>
      <c r="AK61" s="20">
        <v>2017</v>
      </c>
    </row>
    <row r="62" spans="1:37" ht="38.25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5"/>
      <c r="P62" s="65"/>
      <c r="Q62" s="65"/>
      <c r="R62" s="65"/>
      <c r="S62" s="65"/>
      <c r="T62" s="65"/>
      <c r="U62" s="66"/>
      <c r="V62" s="66"/>
      <c r="W62" s="66"/>
      <c r="X62" s="57"/>
      <c r="Y62" s="57"/>
      <c r="Z62" s="57"/>
      <c r="AA62" s="57"/>
      <c r="AB62" s="59" t="s">
        <v>106</v>
      </c>
      <c r="AC62" s="9" t="s">
        <v>41</v>
      </c>
      <c r="AD62" s="45">
        <v>0.01</v>
      </c>
      <c r="AE62" s="45">
        <v>0</v>
      </c>
      <c r="AF62" s="45">
        <v>0.01</v>
      </c>
      <c r="AG62" s="45">
        <v>0.01</v>
      </c>
      <c r="AH62" s="45">
        <v>0.01</v>
      </c>
      <c r="AI62" s="45">
        <v>0.01</v>
      </c>
      <c r="AJ62" s="45">
        <v>0.05</v>
      </c>
      <c r="AK62" s="20">
        <v>2020</v>
      </c>
    </row>
    <row r="63" spans="1:37" ht="38.25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5"/>
      <c r="P63" s="65"/>
      <c r="Q63" s="65"/>
      <c r="R63" s="65"/>
      <c r="S63" s="65"/>
      <c r="T63" s="65"/>
      <c r="U63" s="66"/>
      <c r="V63" s="66"/>
      <c r="W63" s="66"/>
      <c r="X63" s="57"/>
      <c r="Y63" s="57"/>
      <c r="Z63" s="57"/>
      <c r="AA63" s="57"/>
      <c r="AB63" s="59" t="s">
        <v>107</v>
      </c>
      <c r="AC63" s="9" t="s">
        <v>2</v>
      </c>
      <c r="AD63" s="20">
        <v>3</v>
      </c>
      <c r="AE63" s="20">
        <v>4</v>
      </c>
      <c r="AF63" s="20">
        <v>3</v>
      </c>
      <c r="AG63" s="20">
        <v>3</v>
      </c>
      <c r="AH63" s="20">
        <v>3</v>
      </c>
      <c r="AI63" s="20">
        <v>3</v>
      </c>
      <c r="AJ63" s="20">
        <v>19</v>
      </c>
      <c r="AK63" s="20">
        <v>2020</v>
      </c>
    </row>
    <row r="64" spans="1:37" ht="63.75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5"/>
      <c r="P64" s="65"/>
      <c r="Q64" s="65"/>
      <c r="R64" s="65"/>
      <c r="S64" s="65"/>
      <c r="T64" s="65"/>
      <c r="U64" s="66"/>
      <c r="V64" s="66"/>
      <c r="W64" s="66"/>
      <c r="X64" s="57"/>
      <c r="Y64" s="57"/>
      <c r="Z64" s="57"/>
      <c r="AA64" s="57"/>
      <c r="AB64" s="59" t="s">
        <v>108</v>
      </c>
      <c r="AC64" s="9" t="s">
        <v>7</v>
      </c>
      <c r="AD64" s="20">
        <v>15</v>
      </c>
      <c r="AE64" s="20">
        <v>15</v>
      </c>
      <c r="AF64" s="20">
        <v>15</v>
      </c>
      <c r="AG64" s="20">
        <v>15</v>
      </c>
      <c r="AH64" s="20">
        <v>15</v>
      </c>
      <c r="AI64" s="20">
        <v>15</v>
      </c>
      <c r="AJ64" s="20">
        <v>62</v>
      </c>
      <c r="AK64" s="20">
        <v>2020</v>
      </c>
    </row>
    <row r="65" spans="1:38" ht="51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5"/>
      <c r="P65" s="65"/>
      <c r="Q65" s="65"/>
      <c r="R65" s="65"/>
      <c r="S65" s="65"/>
      <c r="T65" s="65"/>
      <c r="U65" s="66"/>
      <c r="V65" s="66"/>
      <c r="W65" s="66"/>
      <c r="X65" s="57"/>
      <c r="Y65" s="57"/>
      <c r="Z65" s="57"/>
      <c r="AA65" s="57"/>
      <c r="AB65" s="59" t="s">
        <v>109</v>
      </c>
      <c r="AC65" s="9" t="s">
        <v>2</v>
      </c>
      <c r="AD65" s="20">
        <v>13</v>
      </c>
      <c r="AE65" s="20">
        <v>13</v>
      </c>
      <c r="AF65" s="20">
        <v>13</v>
      </c>
      <c r="AG65" s="20">
        <v>13</v>
      </c>
      <c r="AH65" s="20">
        <v>13</v>
      </c>
      <c r="AI65" s="20">
        <v>13</v>
      </c>
      <c r="AJ65" s="20">
        <v>78</v>
      </c>
      <c r="AK65" s="20">
        <v>2020</v>
      </c>
    </row>
    <row r="66" spans="1:38" ht="51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5"/>
      <c r="P66" s="65"/>
      <c r="Q66" s="65"/>
      <c r="R66" s="65"/>
      <c r="S66" s="65"/>
      <c r="T66" s="65"/>
      <c r="U66" s="66"/>
      <c r="V66" s="66"/>
      <c r="W66" s="66"/>
      <c r="X66" s="57"/>
      <c r="Y66" s="57"/>
      <c r="Z66" s="57"/>
      <c r="AA66" s="57"/>
      <c r="AB66" s="59" t="s">
        <v>110</v>
      </c>
      <c r="AC66" s="9" t="s">
        <v>2</v>
      </c>
      <c r="AD66" s="20">
        <v>3</v>
      </c>
      <c r="AE66" s="20">
        <v>1</v>
      </c>
      <c r="AF66" s="20">
        <v>3</v>
      </c>
      <c r="AG66" s="20">
        <v>3</v>
      </c>
      <c r="AH66" s="20">
        <v>3</v>
      </c>
      <c r="AI66" s="20">
        <v>3</v>
      </c>
      <c r="AJ66" s="20">
        <v>18</v>
      </c>
      <c r="AK66" s="20">
        <v>2020</v>
      </c>
    </row>
    <row r="67" spans="1:38" ht="51" x14ac:dyDescent="0.25">
      <c r="A67" s="66" t="s">
        <v>25</v>
      </c>
      <c r="B67" s="66" t="s">
        <v>30</v>
      </c>
      <c r="C67" s="66" t="s">
        <v>29</v>
      </c>
      <c r="D67" s="66" t="s">
        <v>25</v>
      </c>
      <c r="E67" s="66" t="s">
        <v>31</v>
      </c>
      <c r="F67" s="66" t="s">
        <v>25</v>
      </c>
      <c r="G67" s="66" t="s">
        <v>28</v>
      </c>
      <c r="H67" s="66" t="s">
        <v>25</v>
      </c>
      <c r="I67" s="66" t="s">
        <v>26</v>
      </c>
      <c r="J67" s="66" t="s">
        <v>27</v>
      </c>
      <c r="K67" s="66" t="s">
        <v>25</v>
      </c>
      <c r="L67" s="66" t="s">
        <v>28</v>
      </c>
      <c r="M67" s="66" t="s">
        <v>25</v>
      </c>
      <c r="N67" s="66" t="s">
        <v>25</v>
      </c>
      <c r="O67" s="65"/>
      <c r="P67" s="65"/>
      <c r="Q67" s="65"/>
      <c r="R67" s="65"/>
      <c r="S67" s="65"/>
      <c r="T67" s="65" t="s">
        <v>50</v>
      </c>
      <c r="U67" s="66"/>
      <c r="V67" s="66"/>
      <c r="W67" s="66"/>
      <c r="X67" s="57"/>
      <c r="Y67" s="57" t="s">
        <v>25</v>
      </c>
      <c r="Z67" s="57" t="s">
        <v>25</v>
      </c>
      <c r="AA67" s="57" t="s">
        <v>25</v>
      </c>
      <c r="AB67" s="59" t="s">
        <v>111</v>
      </c>
      <c r="AC67" s="9" t="s">
        <v>3</v>
      </c>
      <c r="AD67" s="46">
        <v>5416</v>
      </c>
      <c r="AE67" s="46">
        <v>1924.5</v>
      </c>
      <c r="AF67" s="46">
        <v>4700.5</v>
      </c>
      <c r="AG67" s="46">
        <v>4700.5</v>
      </c>
      <c r="AH67" s="46">
        <v>4700.5</v>
      </c>
      <c r="AI67" s="46">
        <v>4700.5</v>
      </c>
      <c r="AJ67" s="46">
        <f>SUM(AD67:AI67)</f>
        <v>26142.5</v>
      </c>
      <c r="AK67" s="20">
        <v>2017</v>
      </c>
      <c r="AL67" s="18"/>
    </row>
    <row r="68" spans="1:38" ht="38.25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5"/>
      <c r="P68" s="65"/>
      <c r="Q68" s="65"/>
      <c r="R68" s="65"/>
      <c r="S68" s="65"/>
      <c r="T68" s="65"/>
      <c r="U68" s="66"/>
      <c r="V68" s="66"/>
      <c r="W68" s="66"/>
      <c r="X68" s="57"/>
      <c r="Y68" s="57"/>
      <c r="Z68" s="57"/>
      <c r="AA68" s="57"/>
      <c r="AB68" s="59" t="s">
        <v>112</v>
      </c>
      <c r="AC68" s="9" t="s">
        <v>41</v>
      </c>
      <c r="AD68" s="45">
        <v>0.01</v>
      </c>
      <c r="AE68" s="45">
        <v>0.01</v>
      </c>
      <c r="AF68" s="45">
        <v>0.01</v>
      </c>
      <c r="AG68" s="45">
        <v>0.01</v>
      </c>
      <c r="AH68" s="45">
        <v>0.01</v>
      </c>
      <c r="AI68" s="45">
        <v>0.01</v>
      </c>
      <c r="AJ68" s="40">
        <v>0.06</v>
      </c>
      <c r="AK68" s="20">
        <v>2020</v>
      </c>
    </row>
    <row r="69" spans="1:38" ht="38.25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5"/>
      <c r="P69" s="65"/>
      <c r="Q69" s="65"/>
      <c r="R69" s="65"/>
      <c r="S69" s="65"/>
      <c r="T69" s="65"/>
      <c r="U69" s="66"/>
      <c r="V69" s="66"/>
      <c r="W69" s="66"/>
      <c r="X69" s="57"/>
      <c r="Y69" s="57"/>
      <c r="Z69" s="57"/>
      <c r="AA69" s="57"/>
      <c r="AB69" s="59" t="s">
        <v>113</v>
      </c>
      <c r="AC69" s="9" t="s">
        <v>41</v>
      </c>
      <c r="AD69" s="40">
        <v>5.0000000000000001E-3</v>
      </c>
      <c r="AE69" s="40">
        <v>5.0000000000000001E-3</v>
      </c>
      <c r="AF69" s="40">
        <v>5.0000000000000001E-3</v>
      </c>
      <c r="AG69" s="40">
        <v>5.0000000000000001E-3</v>
      </c>
      <c r="AH69" s="40">
        <v>5.0000000000000001E-3</v>
      </c>
      <c r="AI69" s="40">
        <v>5.0000000000000001E-3</v>
      </c>
      <c r="AJ69" s="40">
        <v>0.03</v>
      </c>
      <c r="AK69" s="20">
        <v>2020</v>
      </c>
    </row>
    <row r="70" spans="1:38" ht="63.75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5"/>
      <c r="P70" s="65"/>
      <c r="Q70" s="65"/>
      <c r="R70" s="65"/>
      <c r="S70" s="65"/>
      <c r="T70" s="65"/>
      <c r="U70" s="66"/>
      <c r="V70" s="66"/>
      <c r="W70" s="66"/>
      <c r="X70" s="57"/>
      <c r="Y70" s="57"/>
      <c r="Z70" s="57"/>
      <c r="AA70" s="57"/>
      <c r="AB70" s="59" t="s">
        <v>114</v>
      </c>
      <c r="AC70" s="9" t="s">
        <v>7</v>
      </c>
      <c r="AD70" s="19">
        <v>0.1</v>
      </c>
      <c r="AE70" s="19">
        <v>0.1</v>
      </c>
      <c r="AF70" s="19">
        <v>0.1</v>
      </c>
      <c r="AG70" s="19">
        <v>0.1</v>
      </c>
      <c r="AH70" s="19">
        <v>0.1</v>
      </c>
      <c r="AI70" s="19">
        <v>0.1</v>
      </c>
      <c r="AJ70" s="20">
        <v>1</v>
      </c>
      <c r="AK70" s="20">
        <v>2020</v>
      </c>
    </row>
    <row r="71" spans="1:38" ht="63.75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5"/>
      <c r="P71" s="65"/>
      <c r="Q71" s="65"/>
      <c r="R71" s="65"/>
      <c r="S71" s="65"/>
      <c r="T71" s="65"/>
      <c r="U71" s="66"/>
      <c r="V71" s="66"/>
      <c r="W71" s="66"/>
      <c r="X71" s="57"/>
      <c r="Y71" s="57"/>
      <c r="Z71" s="57"/>
      <c r="AA71" s="57"/>
      <c r="AB71" s="59" t="s">
        <v>115</v>
      </c>
      <c r="AC71" s="9" t="s">
        <v>7</v>
      </c>
      <c r="AD71" s="19">
        <v>0.1</v>
      </c>
      <c r="AE71" s="19">
        <v>0.1</v>
      </c>
      <c r="AF71" s="19">
        <v>0.1</v>
      </c>
      <c r="AG71" s="19">
        <v>0.1</v>
      </c>
      <c r="AH71" s="19">
        <v>0.1</v>
      </c>
      <c r="AI71" s="19">
        <v>0.1</v>
      </c>
      <c r="AJ71" s="20">
        <v>1</v>
      </c>
      <c r="AK71" s="20">
        <v>2020</v>
      </c>
    </row>
    <row r="72" spans="1:38" ht="57" customHeight="1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8"/>
      <c r="P72" s="78"/>
      <c r="Q72" s="78"/>
      <c r="R72" s="78" t="s">
        <v>51</v>
      </c>
      <c r="S72" s="78"/>
      <c r="T72" s="78"/>
      <c r="U72" s="77"/>
      <c r="V72" s="77"/>
      <c r="W72" s="77"/>
      <c r="X72" s="79"/>
      <c r="Y72" s="79"/>
      <c r="Z72" s="79"/>
      <c r="AA72" s="79"/>
      <c r="AB72" s="80" t="s">
        <v>116</v>
      </c>
      <c r="AC72" s="81" t="s">
        <v>3</v>
      </c>
      <c r="AD72" s="82">
        <f t="shared" ref="AD72:AI72" si="4">AD73+AD95</f>
        <v>30734</v>
      </c>
      <c r="AE72" s="82">
        <f t="shared" si="4"/>
        <v>23663.3</v>
      </c>
      <c r="AF72" s="82">
        <f t="shared" si="4"/>
        <v>32874.1</v>
      </c>
      <c r="AG72" s="82">
        <f t="shared" si="4"/>
        <v>73224.2</v>
      </c>
      <c r="AH72" s="82">
        <f t="shared" si="4"/>
        <v>93224.2</v>
      </c>
      <c r="AI72" s="82">
        <f t="shared" si="4"/>
        <v>93224.2</v>
      </c>
      <c r="AJ72" s="82">
        <f>SUM(AD72:AI72)</f>
        <v>346944</v>
      </c>
      <c r="AK72" s="83">
        <v>2016</v>
      </c>
    </row>
    <row r="73" spans="1:38" ht="63.75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5"/>
      <c r="P73" s="85"/>
      <c r="Q73" s="85"/>
      <c r="R73" s="85"/>
      <c r="S73" s="85" t="s">
        <v>52</v>
      </c>
      <c r="T73" s="85"/>
      <c r="U73" s="84"/>
      <c r="V73" s="84"/>
      <c r="W73" s="84"/>
      <c r="X73" s="86"/>
      <c r="Y73" s="86"/>
      <c r="Z73" s="86"/>
      <c r="AA73" s="86"/>
      <c r="AB73" s="87" t="s">
        <v>117</v>
      </c>
      <c r="AC73" s="88" t="s">
        <v>12</v>
      </c>
      <c r="AD73" s="89">
        <f>SUM(AD76,AD78,AD80,AD83,AD85,AD87,AD89,AD91)</f>
        <v>22180.3</v>
      </c>
      <c r="AE73" s="89">
        <f>SUM(AE76,AE78,AE80,AE83,AE85,AE87,AE91)</f>
        <v>16000</v>
      </c>
      <c r="AF73" s="89">
        <f>SUM(AF76,AF78,AF80,AF83,AF85,AF87)</f>
        <v>29649.899999999998</v>
      </c>
      <c r="AG73" s="89">
        <f>SUM(AG76,AG78,AG80,AG83,AG85,AG87)</f>
        <v>70000</v>
      </c>
      <c r="AH73" s="89">
        <f>SUM(AH76,AH78,AH80,AH83,AH85,AH87)</f>
        <v>90000</v>
      </c>
      <c r="AI73" s="89">
        <f>SUM(AI76,AI78,AI80,AI83,AI85,AI87)</f>
        <v>90000</v>
      </c>
      <c r="AJ73" s="89">
        <f>SUM(AD73:AI73)</f>
        <v>317830.2</v>
      </c>
      <c r="AK73" s="90">
        <v>2016</v>
      </c>
    </row>
    <row r="74" spans="1:38" ht="38.25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5"/>
      <c r="P74" s="65"/>
      <c r="Q74" s="65"/>
      <c r="R74" s="65"/>
      <c r="S74" s="65"/>
      <c r="T74" s="65"/>
      <c r="U74" s="66"/>
      <c r="V74" s="66"/>
      <c r="W74" s="66"/>
      <c r="X74" s="57"/>
      <c r="Y74" s="57"/>
      <c r="Z74" s="57"/>
      <c r="AA74" s="57"/>
      <c r="AB74" s="59" t="s">
        <v>118</v>
      </c>
      <c r="AC74" s="9" t="s">
        <v>2</v>
      </c>
      <c r="AD74" s="20">
        <v>295</v>
      </c>
      <c r="AE74" s="20">
        <v>107</v>
      </c>
      <c r="AF74" s="20">
        <v>295</v>
      </c>
      <c r="AG74" s="20">
        <v>0</v>
      </c>
      <c r="AH74" s="20">
        <v>0</v>
      </c>
      <c r="AI74" s="20">
        <v>0</v>
      </c>
      <c r="AJ74" s="20">
        <f>SUM(AD74:AI74)</f>
        <v>697</v>
      </c>
      <c r="AK74" s="20">
        <v>2017</v>
      </c>
    </row>
    <row r="75" spans="1:38" ht="51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5"/>
      <c r="P75" s="65"/>
      <c r="Q75" s="65"/>
      <c r="R75" s="65"/>
      <c r="S75" s="65"/>
      <c r="T75" s="65"/>
      <c r="U75" s="66"/>
      <c r="V75" s="66"/>
      <c r="W75" s="66"/>
      <c r="X75" s="57"/>
      <c r="Y75" s="57"/>
      <c r="Z75" s="57"/>
      <c r="AA75" s="57"/>
      <c r="AB75" s="59" t="s">
        <v>119</v>
      </c>
      <c r="AC75" s="9" t="s">
        <v>2</v>
      </c>
      <c r="AD75" s="20">
        <v>0</v>
      </c>
      <c r="AE75" s="20">
        <v>0</v>
      </c>
      <c r="AF75" s="20">
        <v>0</v>
      </c>
      <c r="AG75" s="20">
        <v>1</v>
      </c>
      <c r="AH75" s="20">
        <v>1</v>
      </c>
      <c r="AI75" s="20">
        <v>1</v>
      </c>
      <c r="AJ75" s="20">
        <v>1</v>
      </c>
      <c r="AK75" s="20">
        <v>2018</v>
      </c>
    </row>
    <row r="76" spans="1:38" ht="89.25" x14ac:dyDescent="0.25">
      <c r="A76" s="66" t="s">
        <v>25</v>
      </c>
      <c r="B76" s="66" t="s">
        <v>25</v>
      </c>
      <c r="C76" s="66" t="s">
        <v>32</v>
      </c>
      <c r="D76" s="66" t="s">
        <v>25</v>
      </c>
      <c r="E76" s="66" t="s">
        <v>31</v>
      </c>
      <c r="F76" s="66" t="s">
        <v>25</v>
      </c>
      <c r="G76" s="66" t="s">
        <v>28</v>
      </c>
      <c r="H76" s="66" t="s">
        <v>25</v>
      </c>
      <c r="I76" s="66" t="s">
        <v>26</v>
      </c>
      <c r="J76" s="66" t="s">
        <v>28</v>
      </c>
      <c r="K76" s="66" t="s">
        <v>25</v>
      </c>
      <c r="L76" s="66" t="s">
        <v>27</v>
      </c>
      <c r="M76" s="66" t="s">
        <v>25</v>
      </c>
      <c r="N76" s="66" t="s">
        <v>27</v>
      </c>
      <c r="O76" s="65"/>
      <c r="P76" s="65"/>
      <c r="Q76" s="65"/>
      <c r="R76" s="65"/>
      <c r="S76" s="65"/>
      <c r="T76" s="65"/>
      <c r="U76" s="66"/>
      <c r="V76" s="66"/>
      <c r="W76" s="66"/>
      <c r="X76" s="57"/>
      <c r="Y76" s="57"/>
      <c r="Z76" s="57"/>
      <c r="AA76" s="57"/>
      <c r="AB76" s="59" t="s">
        <v>120</v>
      </c>
      <c r="AC76" s="48" t="s">
        <v>3</v>
      </c>
      <c r="AD76" s="46">
        <v>5162.2</v>
      </c>
      <c r="AE76" s="46">
        <v>0</v>
      </c>
      <c r="AF76" s="46">
        <v>0</v>
      </c>
      <c r="AG76" s="46">
        <v>0</v>
      </c>
      <c r="AH76" s="46">
        <v>0</v>
      </c>
      <c r="AI76" s="46">
        <v>0</v>
      </c>
      <c r="AJ76" s="46">
        <f>SUM(AC76:AI76)</f>
        <v>5162.2</v>
      </c>
      <c r="AK76" s="20">
        <v>2015</v>
      </c>
    </row>
    <row r="77" spans="1:38" ht="25.5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5"/>
      <c r="P77" s="65"/>
      <c r="Q77" s="65"/>
      <c r="R77" s="65"/>
      <c r="S77" s="65"/>
      <c r="T77" s="65"/>
      <c r="U77" s="66"/>
      <c r="V77" s="66"/>
      <c r="W77" s="66"/>
      <c r="X77" s="57"/>
      <c r="Y77" s="57"/>
      <c r="Z77" s="57"/>
      <c r="AA77" s="57"/>
      <c r="AB77" s="59" t="s">
        <v>121</v>
      </c>
      <c r="AC77" s="9" t="s">
        <v>2</v>
      </c>
      <c r="AD77" s="20">
        <v>1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1</v>
      </c>
      <c r="AK77" s="20">
        <v>2015</v>
      </c>
    </row>
    <row r="78" spans="1:38" ht="127.5" x14ac:dyDescent="0.25">
      <c r="A78" s="66" t="s">
        <v>25</v>
      </c>
      <c r="B78" s="66" t="s">
        <v>25</v>
      </c>
      <c r="C78" s="66" t="s">
        <v>32</v>
      </c>
      <c r="D78" s="66" t="s">
        <v>25</v>
      </c>
      <c r="E78" s="66" t="s">
        <v>31</v>
      </c>
      <c r="F78" s="66" t="s">
        <v>25</v>
      </c>
      <c r="G78" s="66" t="s">
        <v>28</v>
      </c>
      <c r="H78" s="66" t="s">
        <v>25</v>
      </c>
      <c r="I78" s="66" t="s">
        <v>26</v>
      </c>
      <c r="J78" s="66" t="s">
        <v>28</v>
      </c>
      <c r="K78" s="66" t="s">
        <v>25</v>
      </c>
      <c r="L78" s="66" t="s">
        <v>27</v>
      </c>
      <c r="M78" s="66" t="s">
        <v>25</v>
      </c>
      <c r="N78" s="66" t="s">
        <v>25</v>
      </c>
      <c r="O78" s="65"/>
      <c r="P78" s="65"/>
      <c r="Q78" s="65"/>
      <c r="R78" s="65"/>
      <c r="S78" s="65"/>
      <c r="T78" s="65"/>
      <c r="U78" s="66"/>
      <c r="V78" s="66"/>
      <c r="W78" s="66"/>
      <c r="X78" s="57"/>
      <c r="Y78" s="57" t="s">
        <v>25</v>
      </c>
      <c r="Z78" s="57" t="s">
        <v>25</v>
      </c>
      <c r="AA78" s="57" t="s">
        <v>28</v>
      </c>
      <c r="AB78" s="59" t="s">
        <v>122</v>
      </c>
      <c r="AC78" s="9" t="s">
        <v>3</v>
      </c>
      <c r="AD78" s="46">
        <v>16591.099999999999</v>
      </c>
      <c r="AE78" s="46">
        <v>6000</v>
      </c>
      <c r="AF78" s="46">
        <v>16591.099999999999</v>
      </c>
      <c r="AG78" s="46">
        <v>0</v>
      </c>
      <c r="AH78" s="46">
        <v>0</v>
      </c>
      <c r="AI78" s="46">
        <v>0</v>
      </c>
      <c r="AJ78" s="46">
        <f>SUM(AD78:AI78)</f>
        <v>39182.199999999997</v>
      </c>
      <c r="AK78" s="20">
        <v>2017</v>
      </c>
    </row>
    <row r="79" spans="1:38" ht="76.5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5"/>
      <c r="P79" s="65"/>
      <c r="Q79" s="65"/>
      <c r="R79" s="65"/>
      <c r="S79" s="65"/>
      <c r="T79" s="65"/>
      <c r="U79" s="66"/>
      <c r="V79" s="66"/>
      <c r="W79" s="66"/>
      <c r="X79" s="57"/>
      <c r="Y79" s="57"/>
      <c r="Z79" s="57"/>
      <c r="AA79" s="57"/>
      <c r="AB79" s="59" t="s">
        <v>123</v>
      </c>
      <c r="AC79" s="9" t="s">
        <v>8</v>
      </c>
      <c r="AD79" s="20">
        <v>295</v>
      </c>
      <c r="AE79" s="20">
        <v>107</v>
      </c>
      <c r="AF79" s="20">
        <v>295</v>
      </c>
      <c r="AG79" s="20">
        <v>0</v>
      </c>
      <c r="AH79" s="20">
        <v>0</v>
      </c>
      <c r="AI79" s="20">
        <v>0</v>
      </c>
      <c r="AJ79" s="20">
        <f>SUM(AD79:AI79)</f>
        <v>697</v>
      </c>
      <c r="AK79" s="20">
        <v>2017</v>
      </c>
    </row>
    <row r="80" spans="1:38" ht="25.5" x14ac:dyDescent="0.25">
      <c r="A80" s="66" t="s">
        <v>25</v>
      </c>
      <c r="B80" s="66" t="s">
        <v>25</v>
      </c>
      <c r="C80" s="66" t="s">
        <v>32</v>
      </c>
      <c r="D80" s="66" t="s">
        <v>25</v>
      </c>
      <c r="E80" s="66" t="s">
        <v>31</v>
      </c>
      <c r="F80" s="66" t="s">
        <v>25</v>
      </c>
      <c r="G80" s="66" t="s">
        <v>28</v>
      </c>
      <c r="H80" s="66" t="s">
        <v>25</v>
      </c>
      <c r="I80" s="66" t="s">
        <v>26</v>
      </c>
      <c r="J80" s="66" t="s">
        <v>28</v>
      </c>
      <c r="K80" s="66" t="s">
        <v>25</v>
      </c>
      <c r="L80" s="66" t="s">
        <v>27</v>
      </c>
      <c r="M80" s="66" t="s">
        <v>25</v>
      </c>
      <c r="N80" s="66" t="s">
        <v>25</v>
      </c>
      <c r="O80" s="65"/>
      <c r="P80" s="65"/>
      <c r="Q80" s="65"/>
      <c r="R80" s="65"/>
      <c r="S80" s="65"/>
      <c r="T80" s="65"/>
      <c r="U80" s="66"/>
      <c r="V80" s="66"/>
      <c r="W80" s="66"/>
      <c r="X80" s="57"/>
      <c r="Y80" s="57" t="s">
        <v>25</v>
      </c>
      <c r="Z80" s="57" t="s">
        <v>25</v>
      </c>
      <c r="AA80" s="57" t="s">
        <v>29</v>
      </c>
      <c r="AB80" s="59" t="s">
        <v>124</v>
      </c>
      <c r="AC80" s="9" t="s">
        <v>3</v>
      </c>
      <c r="AD80" s="46">
        <v>0</v>
      </c>
      <c r="AE80" s="46">
        <v>0</v>
      </c>
      <c r="AF80" s="46">
        <v>10000</v>
      </c>
      <c r="AG80" s="46">
        <v>10000</v>
      </c>
      <c r="AH80" s="46">
        <v>30000</v>
      </c>
      <c r="AI80" s="46">
        <v>30000</v>
      </c>
      <c r="AJ80" s="46">
        <f>SUM(AD80:AI80)</f>
        <v>80000</v>
      </c>
      <c r="AK80" s="20">
        <v>2020</v>
      </c>
    </row>
    <row r="81" spans="1:37" ht="51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5"/>
      <c r="P81" s="65"/>
      <c r="Q81" s="65"/>
      <c r="R81" s="65"/>
      <c r="S81" s="65"/>
      <c r="T81" s="65"/>
      <c r="U81" s="66"/>
      <c r="V81" s="66"/>
      <c r="W81" s="66"/>
      <c r="X81" s="57"/>
      <c r="Y81" s="57"/>
      <c r="Z81" s="57"/>
      <c r="AA81" s="57"/>
      <c r="AB81" s="59" t="s">
        <v>125</v>
      </c>
      <c r="AC81" s="9" t="s">
        <v>61</v>
      </c>
      <c r="AD81" s="20">
        <v>0</v>
      </c>
      <c r="AE81" s="20">
        <v>0</v>
      </c>
      <c r="AF81" s="20">
        <v>1</v>
      </c>
      <c r="AG81" s="20">
        <v>1</v>
      </c>
      <c r="AH81" s="20">
        <v>1</v>
      </c>
      <c r="AI81" s="20">
        <v>1</v>
      </c>
      <c r="AJ81" s="20">
        <v>1</v>
      </c>
      <c r="AK81" s="20">
        <v>2017</v>
      </c>
    </row>
    <row r="82" spans="1:37" ht="38.25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5"/>
      <c r="P82" s="65"/>
      <c r="Q82" s="65"/>
      <c r="R82" s="65"/>
      <c r="S82" s="65"/>
      <c r="T82" s="65"/>
      <c r="U82" s="66"/>
      <c r="V82" s="66"/>
      <c r="W82" s="66"/>
      <c r="X82" s="57"/>
      <c r="Y82" s="57"/>
      <c r="Z82" s="57"/>
      <c r="AA82" s="57"/>
      <c r="AB82" s="59" t="s">
        <v>126</v>
      </c>
      <c r="AC82" s="9" t="s">
        <v>61</v>
      </c>
      <c r="AD82" s="20">
        <v>0</v>
      </c>
      <c r="AE82" s="20">
        <v>0</v>
      </c>
      <c r="AF82" s="20">
        <v>0</v>
      </c>
      <c r="AG82" s="20">
        <v>1</v>
      </c>
      <c r="AH82" s="20">
        <v>1</v>
      </c>
      <c r="AI82" s="20">
        <v>1</v>
      </c>
      <c r="AJ82" s="20">
        <v>1</v>
      </c>
      <c r="AK82" s="20">
        <v>2020</v>
      </c>
    </row>
    <row r="83" spans="1:37" ht="76.5" x14ac:dyDescent="0.25">
      <c r="A83" s="66" t="s">
        <v>25</v>
      </c>
      <c r="B83" s="66" t="s">
        <v>25</v>
      </c>
      <c r="C83" s="66" t="s">
        <v>32</v>
      </c>
      <c r="D83" s="66" t="s">
        <v>25</v>
      </c>
      <c r="E83" s="66" t="s">
        <v>31</v>
      </c>
      <c r="F83" s="66" t="s">
        <v>25</v>
      </c>
      <c r="G83" s="66" t="s">
        <v>28</v>
      </c>
      <c r="H83" s="66" t="s">
        <v>25</v>
      </c>
      <c r="I83" s="66" t="s">
        <v>26</v>
      </c>
      <c r="J83" s="66" t="s">
        <v>28</v>
      </c>
      <c r="K83" s="66" t="s">
        <v>25</v>
      </c>
      <c r="L83" s="66" t="s">
        <v>27</v>
      </c>
      <c r="M83" s="66" t="s">
        <v>25</v>
      </c>
      <c r="N83" s="66" t="s">
        <v>25</v>
      </c>
      <c r="O83" s="65"/>
      <c r="P83" s="65"/>
      <c r="Q83" s="65"/>
      <c r="R83" s="65"/>
      <c r="S83" s="65"/>
      <c r="T83" s="65"/>
      <c r="U83" s="66"/>
      <c r="V83" s="66"/>
      <c r="W83" s="66"/>
      <c r="X83" s="57"/>
      <c r="Y83" s="57" t="s">
        <v>25</v>
      </c>
      <c r="Z83" s="57" t="s">
        <v>25</v>
      </c>
      <c r="AA83" s="57" t="s">
        <v>30</v>
      </c>
      <c r="AB83" s="59" t="s">
        <v>127</v>
      </c>
      <c r="AC83" s="9" t="s">
        <v>3</v>
      </c>
      <c r="AD83" s="46">
        <v>0</v>
      </c>
      <c r="AE83" s="46">
        <v>0</v>
      </c>
      <c r="AF83" s="46">
        <v>3058.8</v>
      </c>
      <c r="AG83" s="46">
        <v>0</v>
      </c>
      <c r="AH83" s="46">
        <v>0</v>
      </c>
      <c r="AI83" s="46">
        <v>0</v>
      </c>
      <c r="AJ83" s="46">
        <f>SUM(AD83:AI83)</f>
        <v>3058.8</v>
      </c>
      <c r="AK83" s="20">
        <v>2017</v>
      </c>
    </row>
    <row r="84" spans="1:37" ht="63.75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5"/>
      <c r="P84" s="65"/>
      <c r="Q84" s="65"/>
      <c r="R84" s="65"/>
      <c r="S84" s="65"/>
      <c r="T84" s="65"/>
      <c r="U84" s="66"/>
      <c r="V84" s="66"/>
      <c r="W84" s="66"/>
      <c r="X84" s="57"/>
      <c r="Y84" s="57"/>
      <c r="Z84" s="57"/>
      <c r="AA84" s="57"/>
      <c r="AB84" s="59" t="s">
        <v>128</v>
      </c>
      <c r="AC84" s="9" t="s">
        <v>61</v>
      </c>
      <c r="AD84" s="20">
        <v>0</v>
      </c>
      <c r="AE84" s="20">
        <v>0</v>
      </c>
      <c r="AF84" s="20">
        <v>1</v>
      </c>
      <c r="AG84" s="20">
        <v>1</v>
      </c>
      <c r="AH84" s="20">
        <v>1</v>
      </c>
      <c r="AI84" s="20">
        <v>1</v>
      </c>
      <c r="AJ84" s="20">
        <v>1</v>
      </c>
      <c r="AK84" s="20">
        <v>2017</v>
      </c>
    </row>
    <row r="85" spans="1:37" ht="63.75" x14ac:dyDescent="0.25">
      <c r="A85" s="66" t="s">
        <v>25</v>
      </c>
      <c r="B85" s="66" t="s">
        <v>25</v>
      </c>
      <c r="C85" s="66" t="s">
        <v>32</v>
      </c>
      <c r="D85" s="66" t="s">
        <v>25</v>
      </c>
      <c r="E85" s="66" t="s">
        <v>31</v>
      </c>
      <c r="F85" s="66" t="s">
        <v>25</v>
      </c>
      <c r="G85" s="66" t="s">
        <v>28</v>
      </c>
      <c r="H85" s="66" t="s">
        <v>25</v>
      </c>
      <c r="I85" s="66" t="s">
        <v>26</v>
      </c>
      <c r="J85" s="66" t="s">
        <v>28</v>
      </c>
      <c r="K85" s="66" t="s">
        <v>25</v>
      </c>
      <c r="L85" s="66" t="s">
        <v>27</v>
      </c>
      <c r="M85" s="66" t="s">
        <v>25</v>
      </c>
      <c r="N85" s="66" t="s">
        <v>25</v>
      </c>
      <c r="O85" s="65"/>
      <c r="P85" s="65"/>
      <c r="Q85" s="65"/>
      <c r="R85" s="65"/>
      <c r="S85" s="65"/>
      <c r="T85" s="65"/>
      <c r="U85" s="66"/>
      <c r="V85" s="66"/>
      <c r="W85" s="66"/>
      <c r="X85" s="57"/>
      <c r="Y85" s="57" t="s">
        <v>25</v>
      </c>
      <c r="Z85" s="57" t="s">
        <v>25</v>
      </c>
      <c r="AA85" s="57" t="s">
        <v>31</v>
      </c>
      <c r="AB85" s="59" t="s">
        <v>129</v>
      </c>
      <c r="AC85" s="9" t="s">
        <v>3</v>
      </c>
      <c r="AD85" s="46">
        <v>0</v>
      </c>
      <c r="AE85" s="46">
        <v>0</v>
      </c>
      <c r="AF85" s="46">
        <v>0</v>
      </c>
      <c r="AG85" s="46">
        <v>60000</v>
      </c>
      <c r="AH85" s="46">
        <v>60000</v>
      </c>
      <c r="AI85" s="46">
        <v>60000</v>
      </c>
      <c r="AJ85" s="46">
        <f>SUM(AD85:AI85)</f>
        <v>180000</v>
      </c>
      <c r="AK85" s="20">
        <v>2020</v>
      </c>
    </row>
    <row r="86" spans="1:37" ht="5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5"/>
      <c r="P86" s="65"/>
      <c r="Q86" s="65"/>
      <c r="R86" s="65"/>
      <c r="S86" s="65"/>
      <c r="T86" s="65"/>
      <c r="U86" s="66"/>
      <c r="V86" s="66"/>
      <c r="W86" s="66"/>
      <c r="X86" s="57"/>
      <c r="Y86" s="57"/>
      <c r="Z86" s="57"/>
      <c r="AA86" s="57"/>
      <c r="AB86" s="59" t="s">
        <v>130</v>
      </c>
      <c r="AC86" s="9" t="s">
        <v>61</v>
      </c>
      <c r="AD86" s="20">
        <v>0</v>
      </c>
      <c r="AE86" s="20">
        <v>0</v>
      </c>
      <c r="AF86" s="20">
        <v>0</v>
      </c>
      <c r="AG86" s="20">
        <v>1</v>
      </c>
      <c r="AH86" s="20">
        <v>1</v>
      </c>
      <c r="AI86" s="20">
        <v>1</v>
      </c>
      <c r="AJ86" s="20">
        <v>1</v>
      </c>
      <c r="AK86" s="20">
        <v>2020</v>
      </c>
    </row>
    <row r="87" spans="1:37" ht="51" hidden="1" x14ac:dyDescent="0.25">
      <c r="A87" s="66" t="s">
        <v>25</v>
      </c>
      <c r="B87" s="66" t="s">
        <v>25</v>
      </c>
      <c r="C87" s="66" t="s">
        <v>32</v>
      </c>
      <c r="D87" s="66" t="s">
        <v>25</v>
      </c>
      <c r="E87" s="66" t="s">
        <v>31</v>
      </c>
      <c r="F87" s="66" t="s">
        <v>25</v>
      </c>
      <c r="G87" s="66" t="s">
        <v>28</v>
      </c>
      <c r="H87" s="66" t="s">
        <v>25</v>
      </c>
      <c r="I87" s="66" t="s">
        <v>26</v>
      </c>
      <c r="J87" s="66" t="s">
        <v>28</v>
      </c>
      <c r="K87" s="66" t="s">
        <v>25</v>
      </c>
      <c r="L87" s="66" t="s">
        <v>27</v>
      </c>
      <c r="M87" s="66" t="s">
        <v>25</v>
      </c>
      <c r="N87" s="66" t="s">
        <v>26</v>
      </c>
      <c r="O87" s="65"/>
      <c r="P87" s="65"/>
      <c r="Q87" s="65"/>
      <c r="R87" s="65"/>
      <c r="S87" s="65"/>
      <c r="T87" s="65"/>
      <c r="U87" s="66"/>
      <c r="V87" s="66"/>
      <c r="W87" s="66"/>
      <c r="X87" s="57"/>
      <c r="Y87" s="57"/>
      <c r="Z87" s="57"/>
      <c r="AA87" s="57"/>
      <c r="AB87" s="59" t="s">
        <v>131</v>
      </c>
      <c r="AC87" s="9" t="s">
        <v>3</v>
      </c>
      <c r="AD87" s="46">
        <v>0</v>
      </c>
      <c r="AE87" s="46">
        <v>0</v>
      </c>
      <c r="AF87" s="46">
        <v>0</v>
      </c>
      <c r="AG87" s="46">
        <v>0</v>
      </c>
      <c r="AH87" s="46">
        <v>0</v>
      </c>
      <c r="AI87" s="46">
        <v>0</v>
      </c>
      <c r="AJ87" s="46">
        <f>SUM(AD87:AI87)</f>
        <v>0</v>
      </c>
      <c r="AK87" s="20">
        <v>2016</v>
      </c>
    </row>
    <row r="88" spans="1:37" ht="51" hidden="1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5"/>
      <c r="P88" s="65"/>
      <c r="Q88" s="65"/>
      <c r="R88" s="65"/>
      <c r="S88" s="65"/>
      <c r="T88" s="65"/>
      <c r="U88" s="66"/>
      <c r="V88" s="66"/>
      <c r="W88" s="66"/>
      <c r="X88" s="57"/>
      <c r="Y88" s="57"/>
      <c r="Z88" s="57"/>
      <c r="AA88" s="57"/>
      <c r="AB88" s="59" t="s">
        <v>132</v>
      </c>
      <c r="AC88" s="9" t="s">
        <v>61</v>
      </c>
      <c r="AD88" s="20">
        <v>0</v>
      </c>
      <c r="AE88" s="20">
        <v>1</v>
      </c>
      <c r="AF88" s="20">
        <v>1</v>
      </c>
      <c r="AG88" s="20">
        <v>1</v>
      </c>
      <c r="AH88" s="20">
        <v>1</v>
      </c>
      <c r="AI88" s="20">
        <v>1</v>
      </c>
      <c r="AJ88" s="20">
        <v>1</v>
      </c>
      <c r="AK88" s="20">
        <v>2016</v>
      </c>
    </row>
    <row r="89" spans="1:37" ht="25.5" x14ac:dyDescent="0.25">
      <c r="A89" s="66" t="s">
        <v>25</v>
      </c>
      <c r="B89" s="66" t="s">
        <v>25</v>
      </c>
      <c r="C89" s="66" t="s">
        <v>32</v>
      </c>
      <c r="D89" s="66" t="s">
        <v>25</v>
      </c>
      <c r="E89" s="66" t="s">
        <v>31</v>
      </c>
      <c r="F89" s="66" t="s">
        <v>25</v>
      </c>
      <c r="G89" s="66" t="s">
        <v>28</v>
      </c>
      <c r="H89" s="66" t="s">
        <v>25</v>
      </c>
      <c r="I89" s="66" t="s">
        <v>26</v>
      </c>
      <c r="J89" s="66" t="s">
        <v>28</v>
      </c>
      <c r="K89" s="66" t="s">
        <v>25</v>
      </c>
      <c r="L89" s="66" t="s">
        <v>27</v>
      </c>
      <c r="M89" s="66" t="s">
        <v>25</v>
      </c>
      <c r="N89" s="66" t="s">
        <v>32</v>
      </c>
      <c r="O89" s="65"/>
      <c r="P89" s="65"/>
      <c r="Q89" s="65"/>
      <c r="R89" s="65"/>
      <c r="S89" s="65"/>
      <c r="T89" s="65"/>
      <c r="U89" s="66"/>
      <c r="V89" s="66"/>
      <c r="W89" s="66"/>
      <c r="X89" s="57"/>
      <c r="Y89" s="57"/>
      <c r="Z89" s="57"/>
      <c r="AA89" s="57"/>
      <c r="AB89" s="59" t="s">
        <v>133</v>
      </c>
      <c r="AC89" s="9" t="s">
        <v>3</v>
      </c>
      <c r="AD89" s="19">
        <v>427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19">
        <v>427</v>
      </c>
      <c r="AK89" s="20">
        <v>2015</v>
      </c>
    </row>
    <row r="90" spans="1:37" ht="50.25" customHeight="1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5"/>
      <c r="P90" s="65"/>
      <c r="Q90" s="65"/>
      <c r="R90" s="65"/>
      <c r="S90" s="65"/>
      <c r="T90" s="65"/>
      <c r="U90" s="66"/>
      <c r="V90" s="66"/>
      <c r="W90" s="66"/>
      <c r="X90" s="57"/>
      <c r="Y90" s="57"/>
      <c r="Z90" s="57"/>
      <c r="AA90" s="57"/>
      <c r="AB90" s="59" t="s">
        <v>134</v>
      </c>
      <c r="AC90" s="9" t="s">
        <v>2</v>
      </c>
      <c r="AD90" s="20">
        <v>1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1</v>
      </c>
      <c r="AK90" s="20">
        <v>2015</v>
      </c>
    </row>
    <row r="91" spans="1:37" ht="89.25" customHeight="1" x14ac:dyDescent="0.25">
      <c r="A91" s="66" t="s">
        <v>25</v>
      </c>
      <c r="B91" s="66" t="s">
        <v>25</v>
      </c>
      <c r="C91" s="66" t="s">
        <v>32</v>
      </c>
      <c r="D91" s="66" t="s">
        <v>25</v>
      </c>
      <c r="E91" s="66" t="s">
        <v>31</v>
      </c>
      <c r="F91" s="66" t="s">
        <v>25</v>
      </c>
      <c r="G91" s="66" t="s">
        <v>28</v>
      </c>
      <c r="H91" s="66" t="s">
        <v>25</v>
      </c>
      <c r="I91" s="66" t="s">
        <v>26</v>
      </c>
      <c r="J91" s="66" t="s">
        <v>28</v>
      </c>
      <c r="K91" s="66" t="s">
        <v>25</v>
      </c>
      <c r="L91" s="66" t="s">
        <v>27</v>
      </c>
      <c r="M91" s="66" t="s">
        <v>25</v>
      </c>
      <c r="N91" s="66" t="s">
        <v>25</v>
      </c>
      <c r="O91" s="65"/>
      <c r="P91" s="65"/>
      <c r="Q91" s="65"/>
      <c r="R91" s="65"/>
      <c r="S91" s="65"/>
      <c r="T91" s="65"/>
      <c r="U91" s="66"/>
      <c r="V91" s="66"/>
      <c r="W91" s="66"/>
      <c r="X91" s="57"/>
      <c r="Y91" s="57" t="s">
        <v>25</v>
      </c>
      <c r="Z91" s="57" t="s">
        <v>25</v>
      </c>
      <c r="AA91" s="57" t="s">
        <v>69</v>
      </c>
      <c r="AB91" s="59" t="s">
        <v>135</v>
      </c>
      <c r="AC91" s="9" t="s">
        <v>3</v>
      </c>
      <c r="AD91" s="46">
        <v>0</v>
      </c>
      <c r="AE91" s="46">
        <v>10000</v>
      </c>
      <c r="AF91" s="46">
        <v>0</v>
      </c>
      <c r="AG91" s="46">
        <v>0</v>
      </c>
      <c r="AH91" s="46">
        <v>0</v>
      </c>
      <c r="AI91" s="46">
        <v>0</v>
      </c>
      <c r="AJ91" s="46">
        <f>SUM(AD91:AI91)</f>
        <v>10000</v>
      </c>
      <c r="AK91" s="20">
        <v>2016</v>
      </c>
    </row>
    <row r="92" spans="1:37" ht="102.75" customHeight="1" x14ac:dyDescent="0.25">
      <c r="A92" s="66" t="s">
        <v>25</v>
      </c>
      <c r="B92" s="66" t="s">
        <v>30</v>
      </c>
      <c r="C92" s="66" t="s">
        <v>29</v>
      </c>
      <c r="D92" s="66" t="s">
        <v>25</v>
      </c>
      <c r="E92" s="66" t="s">
        <v>31</v>
      </c>
      <c r="F92" s="66" t="s">
        <v>25</v>
      </c>
      <c r="G92" s="66" t="s">
        <v>28</v>
      </c>
      <c r="H92" s="66" t="s">
        <v>25</v>
      </c>
      <c r="I92" s="66" t="s">
        <v>26</v>
      </c>
      <c r="J92" s="66" t="s">
        <v>28</v>
      </c>
      <c r="K92" s="66" t="s">
        <v>25</v>
      </c>
      <c r="L92" s="66" t="s">
        <v>27</v>
      </c>
      <c r="M92" s="66" t="s">
        <v>25</v>
      </c>
      <c r="N92" s="66" t="s">
        <v>69</v>
      </c>
      <c r="O92" s="65"/>
      <c r="P92" s="65"/>
      <c r="Q92" s="65"/>
      <c r="R92" s="65"/>
      <c r="S92" s="65"/>
      <c r="T92" s="65"/>
      <c r="U92" s="66"/>
      <c r="V92" s="66"/>
      <c r="W92" s="66"/>
      <c r="X92" s="57"/>
      <c r="Y92" s="57"/>
      <c r="Z92" s="57"/>
      <c r="AA92" s="57"/>
      <c r="AB92" s="59" t="s">
        <v>179</v>
      </c>
      <c r="AC92" s="9" t="s">
        <v>3</v>
      </c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f>SUM(AD92:AI92)</f>
        <v>0</v>
      </c>
      <c r="AK92" s="20">
        <v>2015</v>
      </c>
    </row>
    <row r="93" spans="1:37" ht="50.25" customHeight="1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5"/>
      <c r="P93" s="65"/>
      <c r="Q93" s="65"/>
      <c r="R93" s="65"/>
      <c r="S93" s="65"/>
      <c r="T93" s="65"/>
      <c r="U93" s="66"/>
      <c r="V93" s="66"/>
      <c r="W93" s="66"/>
      <c r="X93" s="57"/>
      <c r="Y93" s="57"/>
      <c r="Z93" s="57"/>
      <c r="AA93" s="57"/>
      <c r="AB93" s="59" t="s">
        <v>134</v>
      </c>
      <c r="AC93" s="9" t="s">
        <v>2</v>
      </c>
      <c r="AD93" s="20">
        <v>1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1</v>
      </c>
      <c r="AK93" s="20">
        <v>2015</v>
      </c>
    </row>
    <row r="94" spans="1:37" ht="50.25" customHeight="1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5"/>
      <c r="P94" s="65"/>
      <c r="Q94" s="65"/>
      <c r="R94" s="65"/>
      <c r="S94" s="65"/>
      <c r="T94" s="65"/>
      <c r="U94" s="66"/>
      <c r="V94" s="66"/>
      <c r="W94" s="66"/>
      <c r="X94" s="57"/>
      <c r="Y94" s="57"/>
      <c r="Z94" s="57"/>
      <c r="AA94" s="57"/>
      <c r="AB94" s="59" t="s">
        <v>136</v>
      </c>
      <c r="AC94" s="9" t="s">
        <v>2</v>
      </c>
      <c r="AD94" s="20">
        <v>0</v>
      </c>
      <c r="AE94" s="20">
        <v>1</v>
      </c>
      <c r="AF94" s="20">
        <v>0</v>
      </c>
      <c r="AG94" s="20">
        <v>0</v>
      </c>
      <c r="AH94" s="20">
        <v>0</v>
      </c>
      <c r="AI94" s="20">
        <v>0</v>
      </c>
      <c r="AJ94" s="20">
        <v>1</v>
      </c>
      <c r="AK94" s="20">
        <v>2016</v>
      </c>
    </row>
    <row r="95" spans="1:37" ht="70.5" customHeight="1" x14ac:dyDescent="0.2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5"/>
      <c r="P95" s="85"/>
      <c r="Q95" s="85"/>
      <c r="R95" s="85"/>
      <c r="S95" s="85" t="s">
        <v>53</v>
      </c>
      <c r="T95" s="85"/>
      <c r="U95" s="84"/>
      <c r="V95" s="84"/>
      <c r="W95" s="84"/>
      <c r="X95" s="86"/>
      <c r="Y95" s="86"/>
      <c r="Z95" s="86"/>
      <c r="AA95" s="86"/>
      <c r="AB95" s="87" t="s">
        <v>137</v>
      </c>
      <c r="AC95" s="88" t="s">
        <v>3</v>
      </c>
      <c r="AD95" s="89">
        <f>SUM(AD99,AD101,AD97)</f>
        <v>8553.7000000000007</v>
      </c>
      <c r="AE95" s="89">
        <f>SUM(AE97,AE99,AE101)</f>
        <v>7663.3</v>
      </c>
      <c r="AF95" s="89">
        <f t="shared" ref="AF95:AI95" si="5">SUM(AF99,AF101,AF97)</f>
        <v>3224.2</v>
      </c>
      <c r="AG95" s="89">
        <f t="shared" si="5"/>
        <v>3224.2</v>
      </c>
      <c r="AH95" s="89">
        <f t="shared" si="5"/>
        <v>3224.2</v>
      </c>
      <c r="AI95" s="89">
        <f t="shared" si="5"/>
        <v>3224.2</v>
      </c>
      <c r="AJ95" s="89">
        <f>SUM(AD95:AI95)</f>
        <v>29113.800000000003</v>
      </c>
      <c r="AK95" s="90">
        <v>2016</v>
      </c>
    </row>
    <row r="96" spans="1:37" ht="51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5"/>
      <c r="P96" s="65"/>
      <c r="Q96" s="65"/>
      <c r="R96" s="65"/>
      <c r="S96" s="65"/>
      <c r="T96" s="65"/>
      <c r="U96" s="66"/>
      <c r="V96" s="66"/>
      <c r="W96" s="66"/>
      <c r="X96" s="57"/>
      <c r="Y96" s="57"/>
      <c r="Z96" s="57"/>
      <c r="AA96" s="57"/>
      <c r="AB96" s="59" t="s">
        <v>138</v>
      </c>
      <c r="AC96" s="9" t="s">
        <v>2</v>
      </c>
      <c r="AD96" s="20">
        <v>15</v>
      </c>
      <c r="AE96" s="20">
        <v>15</v>
      </c>
      <c r="AF96" s="20">
        <v>15</v>
      </c>
      <c r="AG96" s="20">
        <v>15</v>
      </c>
      <c r="AH96" s="20">
        <v>15</v>
      </c>
      <c r="AI96" s="20">
        <v>15</v>
      </c>
      <c r="AJ96" s="20">
        <v>15</v>
      </c>
      <c r="AK96" s="20">
        <v>2020</v>
      </c>
    </row>
    <row r="97" spans="1:37" ht="76.5" x14ac:dyDescent="0.25">
      <c r="A97" s="66" t="s">
        <v>25</v>
      </c>
      <c r="B97" s="66" t="s">
        <v>30</v>
      </c>
      <c r="C97" s="66" t="s">
        <v>29</v>
      </c>
      <c r="D97" s="66" t="s">
        <v>25</v>
      </c>
      <c r="E97" s="66" t="s">
        <v>31</v>
      </c>
      <c r="F97" s="66" t="s">
        <v>25</v>
      </c>
      <c r="G97" s="66" t="s">
        <v>28</v>
      </c>
      <c r="H97" s="66" t="s">
        <v>25</v>
      </c>
      <c r="I97" s="66" t="s">
        <v>26</v>
      </c>
      <c r="J97" s="66" t="s">
        <v>28</v>
      </c>
      <c r="K97" s="66" t="s">
        <v>25</v>
      </c>
      <c r="L97" s="66" t="s">
        <v>28</v>
      </c>
      <c r="M97" s="66" t="s">
        <v>25</v>
      </c>
      <c r="N97" s="66" t="s">
        <v>25</v>
      </c>
      <c r="O97" s="65"/>
      <c r="P97" s="65"/>
      <c r="Q97" s="65"/>
      <c r="R97" s="65"/>
      <c r="S97" s="65"/>
      <c r="T97" s="65" t="s">
        <v>54</v>
      </c>
      <c r="U97" s="66"/>
      <c r="V97" s="66"/>
      <c r="W97" s="66"/>
      <c r="X97" s="57"/>
      <c r="Y97" s="57" t="s">
        <v>25</v>
      </c>
      <c r="Z97" s="57" t="s">
        <v>25</v>
      </c>
      <c r="AA97" s="57" t="s">
        <v>27</v>
      </c>
      <c r="AB97" s="59" t="s">
        <v>139</v>
      </c>
      <c r="AC97" s="9" t="s">
        <v>3</v>
      </c>
      <c r="AD97" s="46">
        <v>2891.7</v>
      </c>
      <c r="AE97" s="46">
        <v>2225.3000000000002</v>
      </c>
      <c r="AF97" s="46">
        <v>2096.1</v>
      </c>
      <c r="AG97" s="46">
        <v>2096.1</v>
      </c>
      <c r="AH97" s="46">
        <v>2096.1</v>
      </c>
      <c r="AI97" s="46">
        <v>2096.1</v>
      </c>
      <c r="AJ97" s="46">
        <f>SUM(AD97:AI97)</f>
        <v>13501.400000000001</v>
      </c>
      <c r="AK97" s="20">
        <v>2020</v>
      </c>
    </row>
    <row r="98" spans="1:37" ht="51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5"/>
      <c r="P98" s="65"/>
      <c r="Q98" s="65"/>
      <c r="R98" s="65"/>
      <c r="S98" s="65"/>
      <c r="T98" s="65"/>
      <c r="U98" s="66"/>
      <c r="V98" s="66"/>
      <c r="W98" s="66"/>
      <c r="X98" s="57"/>
      <c r="Y98" s="57"/>
      <c r="Z98" s="57"/>
      <c r="AA98" s="57"/>
      <c r="AB98" s="59" t="s">
        <v>140</v>
      </c>
      <c r="AC98" s="9" t="s">
        <v>2</v>
      </c>
      <c r="AD98" s="20">
        <v>1</v>
      </c>
      <c r="AE98" s="20">
        <v>1</v>
      </c>
      <c r="AF98" s="20">
        <v>1</v>
      </c>
      <c r="AG98" s="20">
        <v>1</v>
      </c>
      <c r="AH98" s="20">
        <v>1</v>
      </c>
      <c r="AI98" s="20">
        <v>1</v>
      </c>
      <c r="AJ98" s="20">
        <v>1</v>
      </c>
      <c r="AK98" s="20">
        <v>2020</v>
      </c>
    </row>
    <row r="99" spans="1:37" ht="63.75" x14ac:dyDescent="0.25">
      <c r="A99" s="66" t="s">
        <v>25</v>
      </c>
      <c r="B99" s="66" t="s">
        <v>30</v>
      </c>
      <c r="C99" s="66" t="s">
        <v>29</v>
      </c>
      <c r="D99" s="66" t="s">
        <v>25</v>
      </c>
      <c r="E99" s="66" t="s">
        <v>31</v>
      </c>
      <c r="F99" s="66" t="s">
        <v>25</v>
      </c>
      <c r="G99" s="66" t="s">
        <v>28</v>
      </c>
      <c r="H99" s="66" t="s">
        <v>25</v>
      </c>
      <c r="I99" s="66" t="s">
        <v>26</v>
      </c>
      <c r="J99" s="66" t="s">
        <v>28</v>
      </c>
      <c r="K99" s="66" t="s">
        <v>25</v>
      </c>
      <c r="L99" s="66" t="s">
        <v>28</v>
      </c>
      <c r="M99" s="66" t="s">
        <v>25</v>
      </c>
      <c r="N99" s="66" t="s">
        <v>25</v>
      </c>
      <c r="O99" s="65"/>
      <c r="P99" s="65"/>
      <c r="Q99" s="65"/>
      <c r="R99" s="65"/>
      <c r="S99" s="65"/>
      <c r="T99" s="65" t="s">
        <v>15</v>
      </c>
      <c r="U99" s="66"/>
      <c r="V99" s="66"/>
      <c r="W99" s="66"/>
      <c r="X99" s="57"/>
      <c r="Y99" s="57" t="s">
        <v>25</v>
      </c>
      <c r="Z99" s="57" t="s">
        <v>25</v>
      </c>
      <c r="AA99" s="57" t="s">
        <v>28</v>
      </c>
      <c r="AB99" s="59" t="s">
        <v>141</v>
      </c>
      <c r="AC99" s="9" t="s">
        <v>3</v>
      </c>
      <c r="AD99" s="46">
        <v>810</v>
      </c>
      <c r="AE99" s="46">
        <v>703</v>
      </c>
      <c r="AF99" s="46">
        <v>1128.0999999999999</v>
      </c>
      <c r="AG99" s="46">
        <v>1128.0999999999999</v>
      </c>
      <c r="AH99" s="46">
        <v>1128.0999999999999</v>
      </c>
      <c r="AI99" s="46">
        <v>1128.0999999999999</v>
      </c>
      <c r="AJ99" s="19">
        <f>SUM(AD99:AI99)</f>
        <v>6025.4</v>
      </c>
      <c r="AK99" s="20">
        <v>2020</v>
      </c>
    </row>
    <row r="100" spans="1:37" ht="63.75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5"/>
      <c r="P100" s="65"/>
      <c r="Q100" s="65"/>
      <c r="R100" s="65"/>
      <c r="S100" s="65"/>
      <c r="T100" s="65"/>
      <c r="U100" s="66"/>
      <c r="V100" s="66"/>
      <c r="W100" s="66"/>
      <c r="X100" s="57"/>
      <c r="Y100" s="57"/>
      <c r="Z100" s="57"/>
      <c r="AA100" s="57"/>
      <c r="AB100" s="59" t="s">
        <v>142</v>
      </c>
      <c r="AC100" s="9" t="s">
        <v>2</v>
      </c>
      <c r="AD100" s="20">
        <v>1</v>
      </c>
      <c r="AE100" s="20">
        <v>1</v>
      </c>
      <c r="AF100" s="20">
        <v>1</v>
      </c>
      <c r="AG100" s="20">
        <v>1</v>
      </c>
      <c r="AH100" s="20">
        <v>1</v>
      </c>
      <c r="AI100" s="20">
        <v>1</v>
      </c>
      <c r="AJ100" s="20">
        <v>1</v>
      </c>
      <c r="AK100" s="20">
        <v>2020</v>
      </c>
    </row>
    <row r="101" spans="1:37" ht="76.5" x14ac:dyDescent="0.25">
      <c r="A101" s="66" t="s">
        <v>25</v>
      </c>
      <c r="B101" s="66" t="s">
        <v>25</v>
      </c>
      <c r="C101" s="66" t="s">
        <v>32</v>
      </c>
      <c r="D101" s="66" t="s">
        <v>25</v>
      </c>
      <c r="E101" s="66" t="s">
        <v>31</v>
      </c>
      <c r="F101" s="66" t="s">
        <v>25</v>
      </c>
      <c r="G101" s="66" t="s">
        <v>28</v>
      </c>
      <c r="H101" s="66" t="s">
        <v>25</v>
      </c>
      <c r="I101" s="66" t="s">
        <v>26</v>
      </c>
      <c r="J101" s="66" t="s">
        <v>28</v>
      </c>
      <c r="K101" s="66" t="s">
        <v>25</v>
      </c>
      <c r="L101" s="66" t="s">
        <v>28</v>
      </c>
      <c r="M101" s="66" t="s">
        <v>25</v>
      </c>
      <c r="N101" s="93" t="s">
        <v>25</v>
      </c>
      <c r="O101" s="65"/>
      <c r="P101" s="65"/>
      <c r="Q101" s="65"/>
      <c r="R101" s="65"/>
      <c r="S101" s="65"/>
      <c r="T101" s="65" t="s">
        <v>54</v>
      </c>
      <c r="U101" s="66"/>
      <c r="V101" s="66"/>
      <c r="W101" s="66"/>
      <c r="X101" s="57"/>
      <c r="Y101" s="57" t="s">
        <v>25</v>
      </c>
      <c r="Z101" s="57" t="s">
        <v>25</v>
      </c>
      <c r="AA101" s="57" t="s">
        <v>29</v>
      </c>
      <c r="AB101" s="59" t="s">
        <v>143</v>
      </c>
      <c r="AC101" s="9" t="s">
        <v>3</v>
      </c>
      <c r="AD101" s="46">
        <v>4852</v>
      </c>
      <c r="AE101" s="46">
        <v>4735</v>
      </c>
      <c r="AF101" s="46">
        <v>0</v>
      </c>
      <c r="AG101" s="46">
        <v>0</v>
      </c>
      <c r="AH101" s="46">
        <v>0</v>
      </c>
      <c r="AI101" s="46">
        <v>0</v>
      </c>
      <c r="AJ101" s="46">
        <v>4735</v>
      </c>
      <c r="AK101" s="20">
        <v>2016</v>
      </c>
    </row>
    <row r="102" spans="1:37" ht="76.5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5"/>
      <c r="P102" s="65"/>
      <c r="Q102" s="65"/>
      <c r="R102" s="65"/>
      <c r="S102" s="65"/>
      <c r="T102" s="65"/>
      <c r="U102" s="66"/>
      <c r="V102" s="66"/>
      <c r="W102" s="66"/>
      <c r="X102" s="57"/>
      <c r="Y102" s="57"/>
      <c r="Z102" s="57"/>
      <c r="AA102" s="57"/>
      <c r="AB102" s="59" t="s">
        <v>144</v>
      </c>
      <c r="AC102" s="9" t="s">
        <v>61</v>
      </c>
      <c r="AD102" s="20">
        <v>0</v>
      </c>
      <c r="AE102" s="20">
        <v>1</v>
      </c>
      <c r="AF102" s="20">
        <v>1</v>
      </c>
      <c r="AG102" s="20">
        <v>1</v>
      </c>
      <c r="AH102" s="20">
        <v>1</v>
      </c>
      <c r="AI102" s="20">
        <v>1</v>
      </c>
      <c r="AJ102" s="20">
        <v>1</v>
      </c>
      <c r="AK102" s="20">
        <v>2015</v>
      </c>
    </row>
    <row r="103" spans="1:37" ht="63.75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8"/>
      <c r="P103" s="78"/>
      <c r="Q103" s="78"/>
      <c r="R103" s="78" t="s">
        <v>55</v>
      </c>
      <c r="S103" s="78"/>
      <c r="T103" s="78"/>
      <c r="U103" s="77"/>
      <c r="V103" s="77"/>
      <c r="W103" s="77"/>
      <c r="X103" s="79"/>
      <c r="Y103" s="79"/>
      <c r="Z103" s="79"/>
      <c r="AA103" s="79"/>
      <c r="AB103" s="80" t="s">
        <v>145</v>
      </c>
      <c r="AC103" s="81" t="s">
        <v>3</v>
      </c>
      <c r="AD103" s="82">
        <v>35617.9</v>
      </c>
      <c r="AE103" s="82">
        <f>AE104</f>
        <v>161775.5</v>
      </c>
      <c r="AF103" s="82">
        <v>0</v>
      </c>
      <c r="AG103" s="82">
        <v>0</v>
      </c>
      <c r="AH103" s="82">
        <v>0</v>
      </c>
      <c r="AI103" s="82">
        <v>0</v>
      </c>
      <c r="AJ103" s="82">
        <f>SUM(AD103:AI103)</f>
        <v>197393.4</v>
      </c>
      <c r="AK103" s="83">
        <v>2020</v>
      </c>
    </row>
    <row r="104" spans="1:37" ht="63.75" x14ac:dyDescent="0.25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5"/>
      <c r="P104" s="85"/>
      <c r="Q104" s="85"/>
      <c r="R104" s="85"/>
      <c r="S104" s="85" t="s">
        <v>59</v>
      </c>
      <c r="T104" s="85"/>
      <c r="U104" s="84"/>
      <c r="V104" s="84"/>
      <c r="W104" s="84"/>
      <c r="X104" s="86"/>
      <c r="Y104" s="86"/>
      <c r="Z104" s="86"/>
      <c r="AA104" s="86"/>
      <c r="AB104" s="87" t="s">
        <v>146</v>
      </c>
      <c r="AC104" s="88" t="s">
        <v>3</v>
      </c>
      <c r="AD104" s="89">
        <f>AD103</f>
        <v>35617.9</v>
      </c>
      <c r="AE104" s="89">
        <f>AE122+AE123</f>
        <v>161775.5</v>
      </c>
      <c r="AF104" s="89">
        <v>0</v>
      </c>
      <c r="AG104" s="89">
        <v>0</v>
      </c>
      <c r="AH104" s="89">
        <v>0</v>
      </c>
      <c r="AI104" s="89">
        <v>0</v>
      </c>
      <c r="AJ104" s="89">
        <f>SUM(AD104:AI104)</f>
        <v>197393.4</v>
      </c>
      <c r="AK104" s="90">
        <v>2020</v>
      </c>
    </row>
    <row r="105" spans="1:37" ht="51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5"/>
      <c r="P105" s="65"/>
      <c r="Q105" s="65"/>
      <c r="R105" s="65"/>
      <c r="S105" s="65"/>
      <c r="T105" s="65"/>
      <c r="U105" s="66"/>
      <c r="V105" s="66"/>
      <c r="W105" s="66"/>
      <c r="X105" s="57"/>
      <c r="Y105" s="57"/>
      <c r="Z105" s="57"/>
      <c r="AA105" s="57"/>
      <c r="AB105" s="59" t="s">
        <v>147</v>
      </c>
      <c r="AC105" s="9" t="s">
        <v>7</v>
      </c>
      <c r="AD105" s="20">
        <v>5</v>
      </c>
      <c r="AE105" s="20">
        <v>5</v>
      </c>
      <c r="AF105" s="20">
        <v>5</v>
      </c>
      <c r="AG105" s="20">
        <v>5</v>
      </c>
      <c r="AH105" s="20">
        <v>5</v>
      </c>
      <c r="AI105" s="20">
        <v>5</v>
      </c>
      <c r="AJ105" s="20">
        <v>5</v>
      </c>
      <c r="AK105" s="20">
        <v>2020</v>
      </c>
    </row>
    <row r="106" spans="1:37" ht="5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5"/>
      <c r="P106" s="65"/>
      <c r="Q106" s="65"/>
      <c r="R106" s="65"/>
      <c r="S106" s="65"/>
      <c r="T106" s="65"/>
      <c r="U106" s="66"/>
      <c r="V106" s="66"/>
      <c r="W106" s="66"/>
      <c r="X106" s="57"/>
      <c r="Y106" s="57"/>
      <c r="Z106" s="57"/>
      <c r="AA106" s="57"/>
      <c r="AB106" s="59" t="s">
        <v>148</v>
      </c>
      <c r="AC106" s="9" t="s">
        <v>7</v>
      </c>
      <c r="AD106" s="20">
        <v>5</v>
      </c>
      <c r="AE106" s="20">
        <v>5</v>
      </c>
      <c r="AF106" s="20">
        <v>5</v>
      </c>
      <c r="AG106" s="20">
        <v>5</v>
      </c>
      <c r="AH106" s="20">
        <v>5</v>
      </c>
      <c r="AI106" s="20">
        <v>5</v>
      </c>
      <c r="AJ106" s="20">
        <v>5</v>
      </c>
      <c r="AK106" s="20">
        <v>2020</v>
      </c>
    </row>
    <row r="107" spans="1:37" ht="5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5"/>
      <c r="P107" s="65"/>
      <c r="Q107" s="65"/>
      <c r="R107" s="65"/>
      <c r="S107" s="65"/>
      <c r="T107" s="65"/>
      <c r="U107" s="66"/>
      <c r="V107" s="66"/>
      <c r="W107" s="66"/>
      <c r="X107" s="57"/>
      <c r="Y107" s="57"/>
      <c r="Z107" s="57"/>
      <c r="AA107" s="57"/>
      <c r="AB107" s="59" t="s">
        <v>149</v>
      </c>
      <c r="AC107" s="9" t="s">
        <v>7</v>
      </c>
      <c r="AD107" s="20">
        <v>5</v>
      </c>
      <c r="AE107" s="20">
        <v>5</v>
      </c>
      <c r="AF107" s="20">
        <v>5</v>
      </c>
      <c r="AG107" s="20">
        <v>5</v>
      </c>
      <c r="AH107" s="20">
        <v>5</v>
      </c>
      <c r="AI107" s="20">
        <v>5</v>
      </c>
      <c r="AJ107" s="20">
        <v>5</v>
      </c>
      <c r="AK107" s="20">
        <v>2020</v>
      </c>
    </row>
    <row r="108" spans="1:37" ht="51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5"/>
      <c r="P108" s="65"/>
      <c r="Q108" s="65"/>
      <c r="R108" s="65"/>
      <c r="S108" s="65"/>
      <c r="T108" s="65" t="s">
        <v>56</v>
      </c>
      <c r="U108" s="66"/>
      <c r="V108" s="66"/>
      <c r="W108" s="66"/>
      <c r="X108" s="57"/>
      <c r="Y108" s="57"/>
      <c r="Z108" s="57"/>
      <c r="AA108" s="57"/>
      <c r="AB108" s="59" t="s">
        <v>150</v>
      </c>
      <c r="AC108" s="9" t="s">
        <v>61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2020</v>
      </c>
    </row>
    <row r="109" spans="1:37" ht="61.5" customHeigh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5"/>
      <c r="P109" s="65"/>
      <c r="Q109" s="65"/>
      <c r="R109" s="65"/>
      <c r="S109" s="65"/>
      <c r="T109" s="65"/>
      <c r="U109" s="66"/>
      <c r="V109" s="66"/>
      <c r="W109" s="66"/>
      <c r="X109" s="57"/>
      <c r="Y109" s="57"/>
      <c r="Z109" s="57"/>
      <c r="AA109" s="57"/>
      <c r="AB109" s="59" t="s">
        <v>151</v>
      </c>
      <c r="AC109" s="9" t="s">
        <v>7</v>
      </c>
      <c r="AD109" s="20">
        <v>5</v>
      </c>
      <c r="AE109" s="20">
        <v>5</v>
      </c>
      <c r="AF109" s="20">
        <v>5</v>
      </c>
      <c r="AG109" s="20">
        <v>5</v>
      </c>
      <c r="AH109" s="20">
        <v>5</v>
      </c>
      <c r="AI109" s="20">
        <v>5</v>
      </c>
      <c r="AJ109" s="20">
        <v>5</v>
      </c>
      <c r="AK109" s="20">
        <v>2020</v>
      </c>
    </row>
    <row r="110" spans="1:37" ht="60.75" customHeight="1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5"/>
      <c r="P110" s="65"/>
      <c r="Q110" s="65"/>
      <c r="R110" s="65"/>
      <c r="S110" s="65"/>
      <c r="T110" s="65"/>
      <c r="U110" s="66"/>
      <c r="V110" s="66"/>
      <c r="W110" s="66"/>
      <c r="X110" s="57"/>
      <c r="Y110" s="57"/>
      <c r="Z110" s="57"/>
      <c r="AA110" s="57"/>
      <c r="AB110" s="59" t="s">
        <v>152</v>
      </c>
      <c r="AC110" s="9" t="s">
        <v>7</v>
      </c>
      <c r="AD110" s="20">
        <v>5</v>
      </c>
      <c r="AE110" s="20">
        <v>5</v>
      </c>
      <c r="AF110" s="20">
        <v>5</v>
      </c>
      <c r="AG110" s="20">
        <v>5</v>
      </c>
      <c r="AH110" s="20">
        <v>5</v>
      </c>
      <c r="AI110" s="20">
        <v>5</v>
      </c>
      <c r="AJ110" s="20">
        <v>5</v>
      </c>
      <c r="AK110" s="20">
        <v>2020</v>
      </c>
    </row>
    <row r="111" spans="1:37" ht="60" customHeight="1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5"/>
      <c r="P111" s="65"/>
      <c r="Q111" s="65"/>
      <c r="R111" s="65"/>
      <c r="S111" s="65"/>
      <c r="T111" s="65"/>
      <c r="U111" s="66"/>
      <c r="V111" s="66"/>
      <c r="W111" s="66"/>
      <c r="X111" s="57"/>
      <c r="Y111" s="57"/>
      <c r="Z111" s="57"/>
      <c r="AA111" s="57"/>
      <c r="AB111" s="59" t="s">
        <v>153</v>
      </c>
      <c r="AC111" s="9" t="s">
        <v>7</v>
      </c>
      <c r="AD111" s="20">
        <v>5</v>
      </c>
      <c r="AE111" s="20">
        <v>5</v>
      </c>
      <c r="AF111" s="20">
        <v>5</v>
      </c>
      <c r="AG111" s="20">
        <v>5</v>
      </c>
      <c r="AH111" s="20">
        <v>5</v>
      </c>
      <c r="AI111" s="20">
        <v>5</v>
      </c>
      <c r="AJ111" s="20">
        <v>5</v>
      </c>
      <c r="AK111" s="20">
        <v>2020</v>
      </c>
    </row>
    <row r="112" spans="1:37" ht="5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5"/>
      <c r="P112" s="65"/>
      <c r="Q112" s="65"/>
      <c r="R112" s="65"/>
      <c r="S112" s="65"/>
      <c r="T112" s="65" t="s">
        <v>56</v>
      </c>
      <c r="U112" s="66"/>
      <c r="V112" s="66"/>
      <c r="W112" s="66"/>
      <c r="X112" s="57"/>
      <c r="Y112" s="57"/>
      <c r="Z112" s="57"/>
      <c r="AA112" s="57"/>
      <c r="AB112" s="59" t="s">
        <v>154</v>
      </c>
      <c r="AC112" s="9" t="s">
        <v>61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2020</v>
      </c>
    </row>
    <row r="113" spans="1:37" ht="5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5"/>
      <c r="P113" s="65"/>
      <c r="Q113" s="65"/>
      <c r="R113" s="65"/>
      <c r="S113" s="65"/>
      <c r="T113" s="65"/>
      <c r="U113" s="66"/>
      <c r="V113" s="66"/>
      <c r="W113" s="66"/>
      <c r="X113" s="57"/>
      <c r="Y113" s="57"/>
      <c r="Z113" s="57"/>
      <c r="AA113" s="57"/>
      <c r="AB113" s="59" t="s">
        <v>155</v>
      </c>
      <c r="AC113" s="9" t="s">
        <v>42</v>
      </c>
      <c r="AD113" s="19">
        <v>313618.5</v>
      </c>
      <c r="AE113" s="19">
        <v>282256.59999999998</v>
      </c>
      <c r="AF113" s="19">
        <f>(AE113-AD113)+AE113</f>
        <v>250894.69999999995</v>
      </c>
      <c r="AG113" s="19">
        <f t="shared" ref="AG113:AI115" si="6">(AF113-AE113)+AF113</f>
        <v>219532.79999999993</v>
      </c>
      <c r="AH113" s="19">
        <f t="shared" si="6"/>
        <v>188170.89999999991</v>
      </c>
      <c r="AI113" s="19">
        <f t="shared" si="6"/>
        <v>156808.99999999988</v>
      </c>
      <c r="AJ113" s="19">
        <f>AI113</f>
        <v>156808.99999999988</v>
      </c>
      <c r="AK113" s="20">
        <v>2020</v>
      </c>
    </row>
    <row r="114" spans="1:37" ht="5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5"/>
      <c r="P114" s="65"/>
      <c r="Q114" s="65"/>
      <c r="R114" s="65"/>
      <c r="S114" s="65"/>
      <c r="T114" s="65"/>
      <c r="U114" s="66"/>
      <c r="V114" s="66"/>
      <c r="W114" s="66"/>
      <c r="X114" s="57"/>
      <c r="Y114" s="57"/>
      <c r="Z114" s="57"/>
      <c r="AA114" s="57"/>
      <c r="AB114" s="59" t="s">
        <v>156</v>
      </c>
      <c r="AC114" s="9" t="s">
        <v>0</v>
      </c>
      <c r="AD114" s="19">
        <v>750622.8</v>
      </c>
      <c r="AE114" s="19">
        <v>642017.80000000005</v>
      </c>
      <c r="AF114" s="19">
        <f>(AE114-AD114)+AE114</f>
        <v>533412.80000000005</v>
      </c>
      <c r="AG114" s="19">
        <f t="shared" si="6"/>
        <v>424807.80000000005</v>
      </c>
      <c r="AH114" s="19">
        <f t="shared" si="6"/>
        <v>316202.80000000005</v>
      </c>
      <c r="AI114" s="19">
        <f t="shared" si="6"/>
        <v>207597.80000000005</v>
      </c>
      <c r="AJ114" s="19">
        <f>AI114</f>
        <v>207597.80000000005</v>
      </c>
      <c r="AK114" s="20">
        <v>2020</v>
      </c>
    </row>
    <row r="115" spans="1:37" ht="38.25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5"/>
      <c r="P115" s="65"/>
      <c r="Q115" s="65"/>
      <c r="R115" s="65"/>
      <c r="S115" s="65"/>
      <c r="T115" s="65"/>
      <c r="U115" s="66"/>
      <c r="V115" s="66"/>
      <c r="W115" s="66"/>
      <c r="X115" s="57"/>
      <c r="Y115" s="57"/>
      <c r="Z115" s="57"/>
      <c r="AA115" s="57"/>
      <c r="AB115" s="59" t="s">
        <v>157</v>
      </c>
      <c r="AC115" s="9" t="s">
        <v>13</v>
      </c>
      <c r="AD115" s="19">
        <v>10083407</v>
      </c>
      <c r="AE115" s="19">
        <v>8866607</v>
      </c>
      <c r="AF115" s="19">
        <f>(AE115-AD115)+AE115</f>
        <v>7649807</v>
      </c>
      <c r="AG115" s="19">
        <f t="shared" si="6"/>
        <v>6433007</v>
      </c>
      <c r="AH115" s="19">
        <f t="shared" si="6"/>
        <v>5216207</v>
      </c>
      <c r="AI115" s="19">
        <f t="shared" si="6"/>
        <v>3999407</v>
      </c>
      <c r="AJ115" s="19">
        <f>AI115</f>
        <v>3999407</v>
      </c>
      <c r="AK115" s="20">
        <v>2020</v>
      </c>
    </row>
    <row r="116" spans="1:37" ht="76.5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5"/>
      <c r="P116" s="65"/>
      <c r="Q116" s="65"/>
      <c r="R116" s="65"/>
      <c r="S116" s="65"/>
      <c r="T116" s="65" t="s">
        <v>56</v>
      </c>
      <c r="U116" s="66"/>
      <c r="V116" s="66"/>
      <c r="W116" s="66"/>
      <c r="X116" s="57"/>
      <c r="Y116" s="57"/>
      <c r="Z116" s="57"/>
      <c r="AA116" s="57"/>
      <c r="AB116" s="59" t="s">
        <v>158</v>
      </c>
      <c r="AC116" s="9" t="s">
        <v>61</v>
      </c>
      <c r="AD116" s="20">
        <v>1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1</v>
      </c>
      <c r="AK116" s="20">
        <v>2015</v>
      </c>
    </row>
    <row r="117" spans="1:37" ht="38.25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5"/>
      <c r="P117" s="65"/>
      <c r="Q117" s="65"/>
      <c r="R117" s="65"/>
      <c r="S117" s="65"/>
      <c r="T117" s="65"/>
      <c r="U117" s="66"/>
      <c r="V117" s="66"/>
      <c r="W117" s="66"/>
      <c r="X117" s="57"/>
      <c r="Y117" s="57"/>
      <c r="Z117" s="57"/>
      <c r="AA117" s="57"/>
      <c r="AB117" s="59" t="s">
        <v>159</v>
      </c>
      <c r="AC117" s="9" t="s">
        <v>2</v>
      </c>
      <c r="AD117" s="20">
        <v>15</v>
      </c>
      <c r="AE117" s="20">
        <v>24</v>
      </c>
      <c r="AF117" s="20">
        <v>24</v>
      </c>
      <c r="AG117" s="20">
        <v>24</v>
      </c>
      <c r="AH117" s="20">
        <v>24</v>
      </c>
      <c r="AI117" s="20">
        <v>24</v>
      </c>
      <c r="AJ117" s="20">
        <v>24</v>
      </c>
      <c r="AK117" s="20">
        <v>2016</v>
      </c>
    </row>
    <row r="118" spans="1:37" ht="216.75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5"/>
      <c r="P118" s="65"/>
      <c r="Q118" s="65"/>
      <c r="R118" s="65"/>
      <c r="S118" s="65"/>
      <c r="T118" s="65" t="s">
        <v>56</v>
      </c>
      <c r="U118" s="66"/>
      <c r="V118" s="66"/>
      <c r="W118" s="66"/>
      <c r="X118" s="57"/>
      <c r="Y118" s="57"/>
      <c r="Z118" s="57"/>
      <c r="AA118" s="57"/>
      <c r="AB118" s="59" t="s">
        <v>160</v>
      </c>
      <c r="AC118" s="9" t="s">
        <v>61</v>
      </c>
      <c r="AD118" s="20">
        <v>1</v>
      </c>
      <c r="AE118" s="20">
        <v>1</v>
      </c>
      <c r="AF118" s="20">
        <v>1</v>
      </c>
      <c r="AG118" s="20">
        <v>1</v>
      </c>
      <c r="AH118" s="20">
        <v>1</v>
      </c>
      <c r="AI118" s="20">
        <v>1</v>
      </c>
      <c r="AJ118" s="20">
        <v>1</v>
      </c>
      <c r="AK118" s="20">
        <v>2020</v>
      </c>
    </row>
    <row r="119" spans="1:37" ht="5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5"/>
      <c r="P119" s="65"/>
      <c r="Q119" s="65"/>
      <c r="R119" s="65"/>
      <c r="S119" s="65"/>
      <c r="T119" s="65"/>
      <c r="U119" s="66"/>
      <c r="V119" s="66"/>
      <c r="W119" s="66"/>
      <c r="X119" s="57"/>
      <c r="Y119" s="57"/>
      <c r="Z119" s="57"/>
      <c r="AA119" s="57"/>
      <c r="AB119" s="59" t="s">
        <v>161</v>
      </c>
      <c r="AC119" s="9" t="s">
        <v>2</v>
      </c>
      <c r="AD119" s="20">
        <v>13</v>
      </c>
      <c r="AE119" s="20">
        <v>13</v>
      </c>
      <c r="AF119" s="20">
        <v>13</v>
      </c>
      <c r="AG119" s="20">
        <v>13</v>
      </c>
      <c r="AH119" s="20">
        <v>13</v>
      </c>
      <c r="AI119" s="20">
        <v>13</v>
      </c>
      <c r="AJ119" s="20">
        <v>13</v>
      </c>
      <c r="AK119" s="20">
        <v>2020</v>
      </c>
    </row>
    <row r="120" spans="1:37" s="2" customFormat="1" ht="38.25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5"/>
      <c r="P120" s="65"/>
      <c r="Q120" s="65"/>
      <c r="R120" s="65"/>
      <c r="S120" s="65"/>
      <c r="T120" s="65"/>
      <c r="U120" s="66"/>
      <c r="V120" s="66"/>
      <c r="W120" s="66"/>
      <c r="X120" s="57"/>
      <c r="Y120" s="57"/>
      <c r="Z120" s="57"/>
      <c r="AA120" s="57"/>
      <c r="AB120" s="59" t="s">
        <v>162</v>
      </c>
      <c r="AC120" s="9" t="s">
        <v>61</v>
      </c>
      <c r="AD120" s="20">
        <v>1</v>
      </c>
      <c r="AE120" s="20">
        <v>1</v>
      </c>
      <c r="AF120" s="20">
        <v>0</v>
      </c>
      <c r="AG120" s="20">
        <v>0</v>
      </c>
      <c r="AH120" s="20">
        <v>0</v>
      </c>
      <c r="AI120" s="20">
        <v>0</v>
      </c>
      <c r="AJ120" s="20">
        <v>1</v>
      </c>
      <c r="AK120" s="20">
        <v>2016</v>
      </c>
    </row>
    <row r="121" spans="1:37" s="2" customFormat="1" ht="38.25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5"/>
      <c r="P121" s="65"/>
      <c r="Q121" s="65"/>
      <c r="R121" s="65"/>
      <c r="S121" s="65"/>
      <c r="T121" s="65"/>
      <c r="U121" s="66"/>
      <c r="V121" s="66"/>
      <c r="W121" s="66"/>
      <c r="X121" s="57"/>
      <c r="Y121" s="57"/>
      <c r="Z121" s="57"/>
      <c r="AA121" s="57"/>
      <c r="AB121" s="59" t="s">
        <v>163</v>
      </c>
      <c r="AC121" s="9" t="s">
        <v>2</v>
      </c>
      <c r="AD121" s="20">
        <v>80</v>
      </c>
      <c r="AE121" s="20">
        <v>94</v>
      </c>
      <c r="AF121" s="20">
        <v>0</v>
      </c>
      <c r="AG121" s="20">
        <v>0</v>
      </c>
      <c r="AH121" s="20">
        <v>0</v>
      </c>
      <c r="AI121" s="20">
        <v>0</v>
      </c>
      <c r="AJ121" s="20">
        <v>174</v>
      </c>
      <c r="AK121" s="20">
        <v>2016</v>
      </c>
    </row>
    <row r="122" spans="1:37" s="2" customFormat="1" ht="76.5" x14ac:dyDescent="0.25">
      <c r="A122" s="66" t="s">
        <v>25</v>
      </c>
      <c r="B122" s="66" t="s">
        <v>30</v>
      </c>
      <c r="C122" s="66" t="s">
        <v>29</v>
      </c>
      <c r="D122" s="66" t="s">
        <v>25</v>
      </c>
      <c r="E122" s="66" t="s">
        <v>31</v>
      </c>
      <c r="F122" s="66" t="s">
        <v>25</v>
      </c>
      <c r="G122" s="66" t="s">
        <v>28</v>
      </c>
      <c r="H122" s="66" t="s">
        <v>25</v>
      </c>
      <c r="I122" s="66" t="s">
        <v>26</v>
      </c>
      <c r="J122" s="66" t="s">
        <v>29</v>
      </c>
      <c r="K122" s="66" t="s">
        <v>25</v>
      </c>
      <c r="L122" s="66" t="s">
        <v>27</v>
      </c>
      <c r="M122" s="66" t="s">
        <v>25</v>
      </c>
      <c r="N122" s="66" t="s">
        <v>25</v>
      </c>
      <c r="O122" s="65"/>
      <c r="P122" s="65"/>
      <c r="Q122" s="65"/>
      <c r="R122" s="65"/>
      <c r="S122" s="65"/>
      <c r="T122" s="65"/>
      <c r="U122" s="66"/>
      <c r="V122" s="66"/>
      <c r="W122" s="66"/>
      <c r="X122" s="57"/>
      <c r="Y122" s="57" t="s">
        <v>25</v>
      </c>
      <c r="Z122" s="57" t="s">
        <v>25</v>
      </c>
      <c r="AA122" s="57" t="s">
        <v>25</v>
      </c>
      <c r="AB122" s="59" t="s">
        <v>181</v>
      </c>
      <c r="AC122" s="9" t="s">
        <v>3</v>
      </c>
      <c r="AD122" s="46">
        <v>1186</v>
      </c>
      <c r="AE122" s="46">
        <v>6775.5</v>
      </c>
      <c r="AF122" s="46">
        <v>0</v>
      </c>
      <c r="AG122" s="46">
        <v>0</v>
      </c>
      <c r="AH122" s="46">
        <v>0</v>
      </c>
      <c r="AI122" s="46">
        <v>0</v>
      </c>
      <c r="AJ122" s="46">
        <f>SUM(AD122:AI122)</f>
        <v>7961.5</v>
      </c>
      <c r="AK122" s="20">
        <v>2015</v>
      </c>
    </row>
    <row r="123" spans="1:37" s="2" customFormat="1" ht="76.5" x14ac:dyDescent="0.25">
      <c r="A123" s="66" t="s">
        <v>25</v>
      </c>
      <c r="B123" s="66" t="s">
        <v>30</v>
      </c>
      <c r="C123" s="66" t="s">
        <v>29</v>
      </c>
      <c r="D123" s="66" t="s">
        <v>25</v>
      </c>
      <c r="E123" s="66" t="s">
        <v>31</v>
      </c>
      <c r="F123" s="66" t="s">
        <v>25</v>
      </c>
      <c r="G123" s="66" t="s">
        <v>28</v>
      </c>
      <c r="H123" s="66" t="s">
        <v>25</v>
      </c>
      <c r="I123" s="66" t="s">
        <v>26</v>
      </c>
      <c r="J123" s="66" t="s">
        <v>29</v>
      </c>
      <c r="K123" s="92" t="s">
        <v>25</v>
      </c>
      <c r="L123" s="92" t="s">
        <v>27</v>
      </c>
      <c r="M123" s="92" t="s">
        <v>27</v>
      </c>
      <c r="N123" s="92" t="s">
        <v>25</v>
      </c>
      <c r="O123" s="65"/>
      <c r="P123" s="65"/>
      <c r="Q123" s="65"/>
      <c r="R123" s="65"/>
      <c r="S123" s="65"/>
      <c r="T123" s="65"/>
      <c r="U123" s="66"/>
      <c r="V123" s="66"/>
      <c r="W123" s="66"/>
      <c r="X123" s="57"/>
      <c r="Y123" s="57" t="s">
        <v>32</v>
      </c>
      <c r="Z123" s="57" t="s">
        <v>28</v>
      </c>
      <c r="AA123" s="57" t="s">
        <v>183</v>
      </c>
      <c r="AB123" s="59" t="s">
        <v>182</v>
      </c>
      <c r="AC123" s="9" t="s">
        <v>3</v>
      </c>
      <c r="AD123" s="46">
        <v>11146.1</v>
      </c>
      <c r="AE123" s="46">
        <v>155000</v>
      </c>
      <c r="AF123" s="46">
        <v>0</v>
      </c>
      <c r="AG123" s="46">
        <v>0</v>
      </c>
      <c r="AH123" s="46">
        <v>0</v>
      </c>
      <c r="AI123" s="46">
        <v>0</v>
      </c>
      <c r="AJ123" s="46">
        <f>SUM(AD123:AI123)</f>
        <v>166146.1</v>
      </c>
      <c r="AK123" s="20">
        <v>2015</v>
      </c>
    </row>
    <row r="124" spans="1:37" s="2" customFormat="1" ht="76.5" x14ac:dyDescent="0.25">
      <c r="A124" s="66" t="s">
        <v>25</v>
      </c>
      <c r="B124" s="66" t="s">
        <v>30</v>
      </c>
      <c r="C124" s="66" t="s">
        <v>29</v>
      </c>
      <c r="D124" s="66" t="s">
        <v>25</v>
      </c>
      <c r="E124" s="66" t="s">
        <v>31</v>
      </c>
      <c r="F124" s="66" t="s">
        <v>25</v>
      </c>
      <c r="G124" s="66" t="s">
        <v>28</v>
      </c>
      <c r="H124" s="66" t="s">
        <v>25</v>
      </c>
      <c r="I124" s="66" t="s">
        <v>26</v>
      </c>
      <c r="J124" s="66" t="s">
        <v>29</v>
      </c>
      <c r="K124" s="66" t="s">
        <v>31</v>
      </c>
      <c r="L124" s="66" t="s">
        <v>25</v>
      </c>
      <c r="M124" s="66" t="s">
        <v>27</v>
      </c>
      <c r="N124" s="66" t="s">
        <v>29</v>
      </c>
      <c r="O124" s="65"/>
      <c r="P124" s="65"/>
      <c r="Q124" s="65"/>
      <c r="R124" s="65"/>
      <c r="S124" s="65"/>
      <c r="T124" s="65"/>
      <c r="U124" s="66"/>
      <c r="V124" s="66"/>
      <c r="W124" s="66"/>
      <c r="X124" s="57"/>
      <c r="Y124" s="57"/>
      <c r="Z124" s="57"/>
      <c r="AA124" s="57"/>
      <c r="AB124" s="59" t="s">
        <v>164</v>
      </c>
      <c r="AC124" s="9" t="s">
        <v>3</v>
      </c>
      <c r="AD124" s="46">
        <v>23285.8</v>
      </c>
      <c r="AE124" s="46">
        <v>0</v>
      </c>
      <c r="AF124" s="46">
        <v>0</v>
      </c>
      <c r="AG124" s="46">
        <v>0</v>
      </c>
      <c r="AH124" s="46">
        <v>0</v>
      </c>
      <c r="AI124" s="46">
        <v>0</v>
      </c>
      <c r="AJ124" s="46">
        <f t="shared" ref="AJ124" si="7">AD124</f>
        <v>23285.8</v>
      </c>
      <c r="AK124" s="20">
        <v>2015</v>
      </c>
    </row>
    <row r="125" spans="1:37" s="2" customFormat="1" ht="38.25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5"/>
      <c r="P125" s="65"/>
      <c r="Q125" s="65"/>
      <c r="R125" s="65"/>
      <c r="S125" s="65"/>
      <c r="T125" s="65"/>
      <c r="U125" s="66"/>
      <c r="V125" s="66"/>
      <c r="W125" s="66"/>
      <c r="X125" s="57"/>
      <c r="Y125" s="57"/>
      <c r="Z125" s="57"/>
      <c r="AA125" s="57"/>
      <c r="AB125" s="59" t="s">
        <v>165</v>
      </c>
      <c r="AC125" s="9" t="s">
        <v>68</v>
      </c>
      <c r="AD125" s="8">
        <v>1682</v>
      </c>
      <c r="AE125" s="8">
        <v>20809</v>
      </c>
      <c r="AF125" s="20">
        <v>0</v>
      </c>
      <c r="AG125" s="20">
        <v>0</v>
      </c>
      <c r="AH125" s="20">
        <v>0</v>
      </c>
      <c r="AI125" s="20">
        <v>0</v>
      </c>
      <c r="AJ125" s="8">
        <f>AD125+AE125</f>
        <v>22491</v>
      </c>
      <c r="AK125" s="20">
        <v>2015</v>
      </c>
    </row>
    <row r="126" spans="1:37" ht="66.75" customHeight="1" x14ac:dyDescent="0.25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5"/>
      <c r="P126" s="85"/>
      <c r="Q126" s="85"/>
      <c r="R126" s="85"/>
      <c r="S126" s="85" t="s">
        <v>57</v>
      </c>
      <c r="T126" s="85"/>
      <c r="U126" s="84"/>
      <c r="V126" s="84"/>
      <c r="W126" s="84"/>
      <c r="X126" s="86"/>
      <c r="Y126" s="86"/>
      <c r="Z126" s="86"/>
      <c r="AA126" s="86"/>
      <c r="AB126" s="87" t="s">
        <v>166</v>
      </c>
      <c r="AC126" s="88" t="s">
        <v>12</v>
      </c>
      <c r="AD126" s="91">
        <v>0</v>
      </c>
      <c r="AE126" s="91">
        <v>0</v>
      </c>
      <c r="AF126" s="91">
        <v>0</v>
      </c>
      <c r="AG126" s="91">
        <v>0</v>
      </c>
      <c r="AH126" s="91">
        <v>0</v>
      </c>
      <c r="AI126" s="91">
        <v>0</v>
      </c>
      <c r="AJ126" s="91">
        <v>0</v>
      </c>
      <c r="AK126" s="90">
        <v>2020</v>
      </c>
    </row>
    <row r="127" spans="1:37" ht="120.75" customHeigh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5"/>
      <c r="P127" s="65"/>
      <c r="Q127" s="65"/>
      <c r="R127" s="65"/>
      <c r="S127" s="65"/>
      <c r="T127" s="65"/>
      <c r="U127" s="66"/>
      <c r="V127" s="66"/>
      <c r="W127" s="66"/>
      <c r="X127" s="57"/>
      <c r="Y127" s="57"/>
      <c r="Z127" s="57"/>
      <c r="AA127" s="57"/>
      <c r="AB127" s="59" t="s">
        <v>167</v>
      </c>
      <c r="AC127" s="9" t="s">
        <v>7</v>
      </c>
      <c r="AD127" s="20">
        <v>100</v>
      </c>
      <c r="AE127" s="20">
        <v>100</v>
      </c>
      <c r="AF127" s="20">
        <v>100</v>
      </c>
      <c r="AG127" s="20">
        <v>100</v>
      </c>
      <c r="AH127" s="20">
        <v>100</v>
      </c>
      <c r="AI127" s="20">
        <v>100</v>
      </c>
      <c r="AJ127" s="20">
        <v>100</v>
      </c>
      <c r="AK127" s="20">
        <v>2015</v>
      </c>
    </row>
    <row r="128" spans="1:37" ht="122.25" customHeigh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5"/>
      <c r="P128" s="65"/>
      <c r="Q128" s="65"/>
      <c r="R128" s="65"/>
      <c r="S128" s="65"/>
      <c r="T128" s="65"/>
      <c r="U128" s="66"/>
      <c r="V128" s="66"/>
      <c r="W128" s="66"/>
      <c r="X128" s="57"/>
      <c r="Y128" s="57"/>
      <c r="Z128" s="57"/>
      <c r="AA128" s="57"/>
      <c r="AB128" s="59" t="s">
        <v>168</v>
      </c>
      <c r="AC128" s="9" t="s">
        <v>7</v>
      </c>
      <c r="AD128" s="20">
        <v>100</v>
      </c>
      <c r="AE128" s="20">
        <v>100</v>
      </c>
      <c r="AF128" s="20">
        <v>100</v>
      </c>
      <c r="AG128" s="20">
        <v>100</v>
      </c>
      <c r="AH128" s="20">
        <v>100</v>
      </c>
      <c r="AI128" s="20">
        <v>100</v>
      </c>
      <c r="AJ128" s="20">
        <v>100</v>
      </c>
      <c r="AK128" s="20">
        <v>2015</v>
      </c>
    </row>
    <row r="129" spans="1:37" ht="108.75" customHeigh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5"/>
      <c r="P129" s="65"/>
      <c r="Q129" s="65"/>
      <c r="R129" s="65"/>
      <c r="S129" s="65"/>
      <c r="T129" s="65"/>
      <c r="U129" s="66"/>
      <c r="V129" s="66"/>
      <c r="W129" s="66"/>
      <c r="X129" s="57"/>
      <c r="Y129" s="57"/>
      <c r="Z129" s="57"/>
      <c r="AA129" s="57"/>
      <c r="AB129" s="59" t="s">
        <v>169</v>
      </c>
      <c r="AC129" s="9" t="s">
        <v>7</v>
      </c>
      <c r="AD129" s="20">
        <v>100</v>
      </c>
      <c r="AE129" s="20">
        <v>100</v>
      </c>
      <c r="AF129" s="20">
        <v>100</v>
      </c>
      <c r="AG129" s="20">
        <v>100</v>
      </c>
      <c r="AH129" s="20">
        <v>100</v>
      </c>
      <c r="AI129" s="20">
        <v>100</v>
      </c>
      <c r="AJ129" s="20">
        <v>100</v>
      </c>
      <c r="AK129" s="20">
        <v>2015</v>
      </c>
    </row>
    <row r="130" spans="1:37" ht="127.5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5"/>
      <c r="P130" s="65"/>
      <c r="Q130" s="65"/>
      <c r="R130" s="65"/>
      <c r="S130" s="65"/>
      <c r="T130" s="65" t="s">
        <v>16</v>
      </c>
      <c r="U130" s="66"/>
      <c r="V130" s="66"/>
      <c r="W130" s="66"/>
      <c r="X130" s="57"/>
      <c r="Y130" s="57"/>
      <c r="Z130" s="57"/>
      <c r="AA130" s="57"/>
      <c r="AB130" s="59" t="s">
        <v>170</v>
      </c>
      <c r="AC130" s="9" t="s">
        <v>61</v>
      </c>
      <c r="AD130" s="20">
        <v>1</v>
      </c>
      <c r="AE130" s="20">
        <v>1</v>
      </c>
      <c r="AF130" s="20">
        <v>1</v>
      </c>
      <c r="AG130" s="20">
        <v>1</v>
      </c>
      <c r="AH130" s="20">
        <v>1</v>
      </c>
      <c r="AI130" s="20">
        <v>1</v>
      </c>
      <c r="AJ130" s="20">
        <v>1</v>
      </c>
      <c r="AK130" s="20">
        <v>2020</v>
      </c>
    </row>
    <row r="131" spans="1:37" s="2" customFormat="1" ht="89.25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5"/>
      <c r="P131" s="65"/>
      <c r="Q131" s="65"/>
      <c r="R131" s="65"/>
      <c r="S131" s="65"/>
      <c r="T131" s="65"/>
      <c r="U131" s="66"/>
      <c r="V131" s="66"/>
      <c r="W131" s="66"/>
      <c r="X131" s="57"/>
      <c r="Y131" s="57"/>
      <c r="Z131" s="57"/>
      <c r="AA131" s="57"/>
      <c r="AB131" s="59" t="s">
        <v>171</v>
      </c>
      <c r="AC131" s="9" t="s">
        <v>7</v>
      </c>
      <c r="AD131" s="20">
        <v>100</v>
      </c>
      <c r="AE131" s="20">
        <v>100</v>
      </c>
      <c r="AF131" s="20">
        <v>100</v>
      </c>
      <c r="AG131" s="20">
        <v>100</v>
      </c>
      <c r="AH131" s="20">
        <v>100</v>
      </c>
      <c r="AI131" s="20">
        <v>100</v>
      </c>
      <c r="AJ131" s="20">
        <v>100</v>
      </c>
      <c r="AK131" s="20">
        <v>2015</v>
      </c>
    </row>
    <row r="132" spans="1:37" ht="60" customHeight="1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5"/>
      <c r="P132" s="65"/>
      <c r="Q132" s="65"/>
      <c r="R132" s="65"/>
      <c r="S132" s="65"/>
      <c r="T132" s="65"/>
      <c r="U132" s="66"/>
      <c r="V132" s="66"/>
      <c r="W132" s="66"/>
      <c r="X132" s="57"/>
      <c r="Y132" s="57"/>
      <c r="Z132" s="57"/>
      <c r="AA132" s="57"/>
      <c r="AB132" s="59" t="s">
        <v>172</v>
      </c>
      <c r="AC132" s="9" t="s">
        <v>12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20">
        <v>2020</v>
      </c>
    </row>
    <row r="133" spans="1:37" ht="76.5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5"/>
      <c r="P133" s="65"/>
      <c r="Q133" s="65"/>
      <c r="R133" s="65"/>
      <c r="S133" s="65"/>
      <c r="T133" s="65"/>
      <c r="U133" s="66"/>
      <c r="V133" s="66"/>
      <c r="W133" s="66"/>
      <c r="X133" s="57"/>
      <c r="Y133" s="57"/>
      <c r="Z133" s="57"/>
      <c r="AA133" s="57"/>
      <c r="AB133" s="59" t="s">
        <v>173</v>
      </c>
      <c r="AC133" s="9" t="s">
        <v>7</v>
      </c>
      <c r="AD133" s="20">
        <v>100</v>
      </c>
      <c r="AE133" s="20">
        <v>100</v>
      </c>
      <c r="AF133" s="20">
        <v>100</v>
      </c>
      <c r="AG133" s="20">
        <v>100</v>
      </c>
      <c r="AH133" s="20">
        <v>100</v>
      </c>
      <c r="AI133" s="20">
        <v>100</v>
      </c>
      <c r="AJ133" s="20">
        <v>100</v>
      </c>
      <c r="AK133" s="20">
        <v>2015</v>
      </c>
    </row>
    <row r="134" spans="1:37" ht="51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5"/>
      <c r="P134" s="65"/>
      <c r="Q134" s="65"/>
      <c r="R134" s="65"/>
      <c r="S134" s="65"/>
      <c r="T134" s="65"/>
      <c r="U134" s="66"/>
      <c r="V134" s="66"/>
      <c r="W134" s="66"/>
      <c r="X134" s="57"/>
      <c r="Y134" s="57"/>
      <c r="Z134" s="57"/>
      <c r="AA134" s="57"/>
      <c r="AB134" s="59" t="s">
        <v>174</v>
      </c>
      <c r="AC134" s="9" t="s">
        <v>7</v>
      </c>
      <c r="AD134" s="20">
        <v>100</v>
      </c>
      <c r="AE134" s="20">
        <v>100</v>
      </c>
      <c r="AF134" s="20">
        <v>100</v>
      </c>
      <c r="AG134" s="20">
        <v>100</v>
      </c>
      <c r="AH134" s="20">
        <v>100</v>
      </c>
      <c r="AI134" s="20">
        <v>100</v>
      </c>
      <c r="AJ134" s="20">
        <v>100</v>
      </c>
      <c r="AK134" s="20">
        <v>2015</v>
      </c>
    </row>
    <row r="135" spans="1:37" ht="38.25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5"/>
      <c r="P135" s="65"/>
      <c r="Q135" s="65"/>
      <c r="R135" s="65"/>
      <c r="S135" s="65"/>
      <c r="T135" s="65"/>
      <c r="U135" s="66"/>
      <c r="V135" s="66"/>
      <c r="W135" s="66"/>
      <c r="X135" s="57"/>
      <c r="Y135" s="57"/>
      <c r="Z135" s="57"/>
      <c r="AA135" s="57"/>
      <c r="AB135" s="59" t="s">
        <v>175</v>
      </c>
      <c r="AC135" s="9" t="s">
        <v>7</v>
      </c>
      <c r="AD135" s="20">
        <v>60</v>
      </c>
      <c r="AE135" s="20">
        <v>100</v>
      </c>
      <c r="AF135" s="20">
        <v>100</v>
      </c>
      <c r="AG135" s="20">
        <v>100</v>
      </c>
      <c r="AH135" s="20">
        <v>100</v>
      </c>
      <c r="AI135" s="20">
        <v>100</v>
      </c>
      <c r="AJ135" s="20">
        <v>100</v>
      </c>
      <c r="AK135" s="20">
        <v>2016</v>
      </c>
    </row>
    <row r="136" spans="1:37" x14ac:dyDescent="0.25">
      <c r="AK136" s="53" t="s">
        <v>74</v>
      </c>
    </row>
    <row r="138" spans="1:37" ht="15.75" x14ac:dyDescent="0.25">
      <c r="AB138" s="13" t="s">
        <v>75</v>
      </c>
      <c r="AC138" s="21"/>
      <c r="AD138" s="41"/>
      <c r="AE138" s="41"/>
      <c r="AG138" s="42" t="s">
        <v>58</v>
      </c>
    </row>
    <row r="139" spans="1:37" ht="15.75" x14ac:dyDescent="0.25">
      <c r="U139" s="10"/>
      <c r="V139" s="10"/>
      <c r="W139" s="10"/>
      <c r="X139" s="10"/>
      <c r="Y139" s="10"/>
      <c r="Z139" s="10"/>
      <c r="AA139" s="10"/>
      <c r="AB139" s="13"/>
      <c r="AC139" s="21"/>
      <c r="AD139" s="41"/>
      <c r="AE139" s="41"/>
      <c r="AG139" s="42"/>
      <c r="AH139" s="10"/>
      <c r="AI139" s="10"/>
      <c r="AJ139" s="10"/>
      <c r="AK139" s="10"/>
    </row>
    <row r="140" spans="1:37" ht="15.75" x14ac:dyDescent="0.25">
      <c r="U140" s="10"/>
      <c r="V140" s="10"/>
      <c r="W140" s="10"/>
      <c r="X140" s="10"/>
      <c r="Y140" s="10"/>
      <c r="Z140" s="10"/>
      <c r="AA140" s="10"/>
      <c r="AB140" s="13"/>
      <c r="AC140" s="21"/>
      <c r="AD140" s="41"/>
      <c r="AE140" s="41"/>
      <c r="AG140" s="42"/>
      <c r="AH140" s="10"/>
      <c r="AI140" s="10"/>
      <c r="AJ140" s="10"/>
      <c r="AK140" s="10"/>
    </row>
    <row r="141" spans="1:37" ht="15.75" x14ac:dyDescent="0.25">
      <c r="U141" s="10"/>
      <c r="V141" s="10"/>
      <c r="W141" s="10"/>
      <c r="X141" s="10"/>
      <c r="Y141" s="10"/>
      <c r="Z141" s="10"/>
      <c r="AA141" s="10"/>
      <c r="AB141" s="13"/>
      <c r="AC141" s="21"/>
      <c r="AD141" s="41"/>
      <c r="AE141" s="41"/>
      <c r="AG141" s="42"/>
      <c r="AH141" s="10"/>
      <c r="AI141" s="10"/>
      <c r="AJ141" s="10"/>
      <c r="AK141" s="10"/>
    </row>
    <row r="142" spans="1:37" ht="15.75" x14ac:dyDescent="0.25">
      <c r="U142" s="10"/>
      <c r="V142" s="10"/>
      <c r="W142" s="10"/>
      <c r="X142" s="10"/>
      <c r="Y142" s="10"/>
      <c r="Z142" s="10"/>
      <c r="AA142" s="10"/>
      <c r="AB142" s="13"/>
      <c r="AC142" s="21"/>
      <c r="AD142" s="41"/>
      <c r="AE142" s="41"/>
      <c r="AG142" s="42"/>
      <c r="AH142" s="10"/>
      <c r="AI142" s="10"/>
      <c r="AJ142" s="10"/>
      <c r="AK142" s="10"/>
    </row>
    <row r="143" spans="1:37" ht="15.75" x14ac:dyDescent="0.25">
      <c r="U143" s="10"/>
      <c r="V143" s="10"/>
      <c r="W143" s="10"/>
      <c r="X143" s="10"/>
      <c r="Y143" s="10"/>
      <c r="Z143" s="10"/>
      <c r="AA143" s="10"/>
      <c r="AB143" s="13"/>
      <c r="AC143" s="21"/>
      <c r="AD143" s="41"/>
      <c r="AE143" s="41"/>
      <c r="AG143" s="42"/>
      <c r="AH143" s="10"/>
      <c r="AI143" s="10"/>
      <c r="AJ143" s="10"/>
      <c r="AK143" s="10"/>
    </row>
    <row r="144" spans="1:37" ht="15.75" x14ac:dyDescent="0.25">
      <c r="U144" s="10"/>
      <c r="V144" s="10"/>
      <c r="W144" s="10"/>
      <c r="X144" s="10"/>
      <c r="Y144" s="10"/>
      <c r="Z144" s="10"/>
      <c r="AA144" s="10"/>
      <c r="AB144" s="13"/>
      <c r="AC144" s="21"/>
      <c r="AD144" s="41"/>
      <c r="AE144" s="41"/>
      <c r="AF144" s="41"/>
      <c r="AG144" s="41"/>
      <c r="AH144" s="10"/>
      <c r="AI144" s="10"/>
      <c r="AJ144" s="10"/>
      <c r="AK144" s="10"/>
    </row>
    <row r="145" spans="21:37" ht="15.75" x14ac:dyDescent="0.25">
      <c r="U145" s="10"/>
      <c r="V145" s="10"/>
      <c r="W145" s="10"/>
      <c r="X145" s="10"/>
      <c r="Y145" s="10"/>
      <c r="Z145" s="10"/>
      <c r="AA145" s="10"/>
      <c r="AB145" s="13"/>
      <c r="AC145" s="21"/>
      <c r="AD145" s="41"/>
      <c r="AE145" s="41"/>
      <c r="AF145" s="41"/>
      <c r="AG145" s="41"/>
      <c r="AH145" s="10"/>
      <c r="AI145" s="10"/>
      <c r="AJ145" s="10"/>
      <c r="AK145" s="10"/>
    </row>
  </sheetData>
  <mergeCells count="17">
    <mergeCell ref="AJ24:AK24"/>
    <mergeCell ref="AB24:AB25"/>
    <mergeCell ref="AC24:AC25"/>
    <mergeCell ref="A9:AJ9"/>
    <mergeCell ref="B10:AJ10"/>
    <mergeCell ref="B11:AK11"/>
    <mergeCell ref="B12:AJ12"/>
    <mergeCell ref="D13:AC13"/>
    <mergeCell ref="A16:P16"/>
    <mergeCell ref="A17:P17"/>
    <mergeCell ref="AD24:AI24"/>
    <mergeCell ref="A25:C25"/>
    <mergeCell ref="D25:E25"/>
    <mergeCell ref="F25:G25"/>
    <mergeCell ref="H25:N25"/>
    <mergeCell ref="A24:AA24"/>
    <mergeCell ref="Y25:AA25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 </vt:lpstr>
      <vt:lpstr>'Приложение 1 '!Заголовки_для_печати</vt:lpstr>
      <vt:lpstr>'Приложение 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2016-04-06T11:17:05Z</dcterms:modified>
</cp:coreProperties>
</file>